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0 - Oprava povrchu u..." sheetId="2" r:id="rId2"/>
    <sheet name="SO 100-1 - Oprava povrchu..." sheetId="3" r:id="rId3"/>
    <sheet name="ON - Ostatní náklady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100 - Oprava povrchu u...'!$C$87:$K$341</definedName>
    <definedName name="_xlnm.Print_Area" localSheetId="1">'SO 100 - Oprava povrchu u...'!$C$4:$J$39,'SO 100 - Oprava povrchu u...'!$C$45:$J$69,'SO 100 - Oprava povrchu u...'!$C$75:$K$341</definedName>
    <definedName name="_xlnm.Print_Titles" localSheetId="1">'SO 100 - Oprava povrchu u...'!$87:$87</definedName>
    <definedName name="_xlnm._FilterDatabase" localSheetId="2" hidden="1">'SO 100-1 - Oprava povrchu...'!$C$87:$K$381</definedName>
    <definedName name="_xlnm.Print_Area" localSheetId="2">'SO 100-1 - Oprava povrchu...'!$C$4:$J$39,'SO 100-1 - Oprava povrchu...'!$C$45:$J$69,'SO 100-1 - Oprava povrchu...'!$C$75:$K$381</definedName>
    <definedName name="_xlnm.Print_Titles" localSheetId="2">'SO 100-1 - Oprava povrchu...'!$87:$87</definedName>
    <definedName name="_xlnm._FilterDatabase" localSheetId="3" hidden="1">'ON - Ostatní náklady'!$C$83:$K$117</definedName>
    <definedName name="_xlnm.Print_Area" localSheetId="3">'ON - Ostatní náklady'!$C$4:$J$39,'ON - Ostatní náklady'!$C$45:$J$65,'ON - Ostatní náklady'!$C$71:$K$117</definedName>
    <definedName name="_xlnm.Print_Titles" localSheetId="3">'ON - Ostatní náklady'!$83:$83</definedName>
    <definedName name="_xlnm._FilterDatabase" localSheetId="4" hidden="1">'VRN - Vedlejší rozpočtové...'!$C$82:$K$94</definedName>
    <definedName name="_xlnm.Print_Area" localSheetId="4">'VRN - Vedlejší rozpočtové...'!$C$4:$J$39,'VRN - Vedlejší rozpočtové...'!$C$45:$J$64,'VRN - Vedlejší rozpočtové...'!$C$70:$K$94</definedName>
    <definedName name="_xlnm.Print_Titles" localSheetId="4">'VRN - Vedlejší rozpočtové...'!$82:$82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R84"/>
  <c r="R83"/>
  <c r="P86"/>
  <c r="P85"/>
  <c r="P84"/>
  <c r="P83"/>
  <c i="1" r="AU58"/>
  <c i="5" r="J80"/>
  <c r="F77"/>
  <c r="E75"/>
  <c r="J55"/>
  <c r="F52"/>
  <c r="E50"/>
  <c r="J21"/>
  <c r="E21"/>
  <c r="J79"/>
  <c r="J20"/>
  <c r="J18"/>
  <c r="E18"/>
  <c r="F80"/>
  <c r="J17"/>
  <c r="J15"/>
  <c r="E15"/>
  <c r="F79"/>
  <c r="J14"/>
  <c r="J12"/>
  <c r="J77"/>
  <c r="E7"/>
  <c r="E48"/>
  <c i="4" r="J37"/>
  <c r="J36"/>
  <c i="1" r="AY57"/>
  <c i="4" r="J35"/>
  <c i="1" r="AX57"/>
  <c i="4"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78"/>
  <c r="E76"/>
  <c r="J55"/>
  <c r="F52"/>
  <c r="E50"/>
  <c r="J21"/>
  <c r="E21"/>
  <c r="J80"/>
  <c r="J20"/>
  <c r="J18"/>
  <c r="E18"/>
  <c r="F81"/>
  <c r="J17"/>
  <c r="J15"/>
  <c r="E15"/>
  <c r="F80"/>
  <c r="J14"/>
  <c r="J12"/>
  <c r="J78"/>
  <c r="E7"/>
  <c r="E74"/>
  <c i="3" r="J37"/>
  <c r="J36"/>
  <c i="1" r="AY56"/>
  <c i="3" r="J35"/>
  <c i="1" r="AX56"/>
  <c i="3"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3"/>
  <c r="BH363"/>
  <c r="BG363"/>
  <c r="BF363"/>
  <c r="T363"/>
  <c r="R363"/>
  <c r="P363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F82"/>
  <c r="E80"/>
  <c r="J55"/>
  <c r="F52"/>
  <c r="E50"/>
  <c r="J21"/>
  <c r="E21"/>
  <c r="J84"/>
  <c r="J20"/>
  <c r="J18"/>
  <c r="E18"/>
  <c r="F55"/>
  <c r="J17"/>
  <c r="J15"/>
  <c r="E15"/>
  <c r="F54"/>
  <c r="J14"/>
  <c r="J12"/>
  <c r="J52"/>
  <c r="E7"/>
  <c r="E78"/>
  <c i="2" r="J37"/>
  <c r="J36"/>
  <c i="1" r="AY55"/>
  <c i="2" r="J35"/>
  <c i="1" r="AX55"/>
  <c i="2"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3"/>
  <c r="BH323"/>
  <c r="BG323"/>
  <c r="BF323"/>
  <c r="T323"/>
  <c r="R323"/>
  <c r="P323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F82"/>
  <c r="E80"/>
  <c r="J55"/>
  <c r="F52"/>
  <c r="E50"/>
  <c r="J21"/>
  <c r="E21"/>
  <c r="J54"/>
  <c r="J20"/>
  <c r="J18"/>
  <c r="E18"/>
  <c r="F85"/>
  <c r="J17"/>
  <c r="J15"/>
  <c r="E15"/>
  <c r="F84"/>
  <c r="J14"/>
  <c r="J12"/>
  <c r="J52"/>
  <c r="E7"/>
  <c r="E48"/>
  <c i="1" r="L50"/>
  <c r="AM50"/>
  <c r="AM49"/>
  <c r="L49"/>
  <c r="AM47"/>
  <c r="L47"/>
  <c r="L45"/>
  <c r="L44"/>
  <c i="3" r="J274"/>
  <c r="BK232"/>
  <c i="4" r="BK102"/>
  <c i="5" r="J86"/>
  <c i="2" r="J246"/>
  <c i="3" r="BK171"/>
  <c r="J356"/>
  <c r="J164"/>
  <c i="4" r="J108"/>
  <c i="2" r="J147"/>
  <c i="3" r="J232"/>
  <c r="J181"/>
  <c i="4" r="BK99"/>
  <c i="2" r="BK311"/>
  <c r="BK170"/>
  <c i="3" r="BK242"/>
  <c r="BK237"/>
  <c i="4" r="J97"/>
  <c i="2" r="J280"/>
  <c r="BK285"/>
  <c i="3" r="BK268"/>
  <c r="BK126"/>
  <c i="2" r="J111"/>
  <c r="BK272"/>
  <c r="J178"/>
  <c i="3" r="J149"/>
  <c r="J118"/>
  <c i="4" r="BK111"/>
  <c i="2" r="BK150"/>
  <c r="BK111"/>
  <c i="3" r="J201"/>
  <c r="BK176"/>
  <c r="BK146"/>
  <c r="J105"/>
  <c r="J335"/>
  <c r="J138"/>
  <c r="BK369"/>
  <c i="2" r="J219"/>
  <c r="J321"/>
  <c r="BK232"/>
  <c i="3" r="BK260"/>
  <c i="4" r="BK108"/>
  <c i="2" r="BK333"/>
  <c r="J174"/>
  <c i="3" r="J369"/>
  <c r="BK164"/>
  <c i="2" r="J167"/>
  <c r="J154"/>
  <c i="3" r="J205"/>
  <c r="J317"/>
  <c r="J284"/>
  <c r="J361"/>
  <c i="2" r="BK302"/>
  <c i="3" r="BK280"/>
  <c r="BK293"/>
  <c i="2" r="BK216"/>
  <c i="3" r="BK224"/>
  <c i="2" r="BK186"/>
  <c i="3" r="BK114"/>
  <c i="4" r="BK95"/>
  <c i="3" r="BK321"/>
  <c i="5" r="BK93"/>
  <c i="3" r="J197"/>
  <c r="BK378"/>
  <c r="J321"/>
  <c i="2" r="J264"/>
  <c i="4" r="J93"/>
  <c i="2" r="BK264"/>
  <c i="3" r="BK339"/>
  <c i="2" r="J311"/>
  <c i="4" r="J95"/>
  <c i="3" r="BK193"/>
  <c r="BK134"/>
  <c i="2" r="J242"/>
  <c i="3" r="J278"/>
  <c i="2" r="J234"/>
  <c i="3" r="J190"/>
  <c i="2" r="BK162"/>
  <c i="3" r="BK376"/>
  <c i="2" r="BK139"/>
  <c r="BK280"/>
  <c i="3" r="BK363"/>
  <c i="2" r="J107"/>
  <c i="3" r="J280"/>
  <c r="BK256"/>
  <c r="J245"/>
  <c i="4" r="BK105"/>
  <c i="2" r="BK193"/>
  <c i="3" r="BK248"/>
  <c r="BK284"/>
  <c r="BK351"/>
  <c r="BK245"/>
  <c i="2" r="J197"/>
  <c i="3" r="J347"/>
  <c r="BK274"/>
  <c i="2" r="BK211"/>
  <c i="3" r="J134"/>
  <c i="1" r="AS54"/>
  <c i="2" r="BK306"/>
  <c i="4" r="BK89"/>
  <c i="2" r="BK246"/>
  <c i="3" r="BK264"/>
  <c i="2" r="BK226"/>
  <c i="4" r="BK87"/>
  <c i="2" r="J302"/>
  <c i="3" r="J126"/>
  <c i="4" r="J89"/>
  <c i="2" r="BK154"/>
  <c r="J135"/>
  <c r="J272"/>
  <c i="3" r="J146"/>
  <c r="BK130"/>
  <c i="2" r="BK99"/>
  <c r="J201"/>
  <c i="3" r="J301"/>
  <c r="BK252"/>
  <c i="2" r="J238"/>
  <c r="J252"/>
  <c r="BK127"/>
  <c i="3" r="BK347"/>
  <c r="BK209"/>
  <c i="2" r="J336"/>
  <c r="J119"/>
  <c r="J139"/>
  <c i="3" r="J114"/>
  <c r="BK330"/>
  <c i="2" r="BK242"/>
  <c r="BK238"/>
  <c r="BK135"/>
  <c i="3" r="J171"/>
  <c r="J209"/>
  <c i="4" r="J111"/>
  <c i="2" r="J256"/>
  <c i="3" r="BK149"/>
  <c r="BK229"/>
  <c r="J142"/>
  <c r="J238"/>
  <c i="4" r="J102"/>
  <c i="2" r="J338"/>
  <c r="BK158"/>
  <c r="BK260"/>
  <c r="J99"/>
  <c i="3" r="J373"/>
  <c r="BK160"/>
  <c i="5" r="BK86"/>
  <c i="2" r="J193"/>
  <c r="J190"/>
  <c i="3" r="BK335"/>
  <c r="J185"/>
  <c i="4" r="J113"/>
  <c i="2" r="J230"/>
  <c r="BK210"/>
  <c r="J226"/>
  <c i="3" r="J256"/>
  <c r="BK297"/>
  <c i="2" r="J182"/>
  <c r="J127"/>
  <c i="3" r="J258"/>
  <c r="BK361"/>
  <c r="BK101"/>
  <c r="J293"/>
  <c i="2" r="BK338"/>
  <c r="BK119"/>
  <c i="4" r="BK113"/>
  <c i="3" r="J378"/>
  <c i="2" r="BK147"/>
  <c i="3" r="J193"/>
  <c r="BK201"/>
  <c i="2" r="BK143"/>
  <c r="BK131"/>
  <c i="3" r="J176"/>
  <c i="2" r="J260"/>
  <c i="3" r="BK91"/>
  <c r="J248"/>
  <c i="2" r="BK174"/>
  <c i="3" r="BK309"/>
  <c i="2" r="BK201"/>
  <c r="BK206"/>
  <c i="3" r="J309"/>
  <c i="2" r="J268"/>
  <c i="3" r="J376"/>
  <c r="BK165"/>
  <c r="BK142"/>
  <c i="2" r="BK294"/>
  <c i="3" r="BK105"/>
  <c i="2" r="J211"/>
  <c i="3" r="J339"/>
  <c i="4" r="J105"/>
  <c i="3" r="J242"/>
  <c i="2" r="J216"/>
  <c i="3" r="BK343"/>
  <c i="2" r="BK103"/>
  <c r="J103"/>
  <c i="3" r="BK220"/>
  <c r="BK313"/>
  <c i="2" r="BK234"/>
  <c r="J206"/>
  <c i="3" r="J343"/>
  <c i="2" r="J329"/>
  <c r="J115"/>
  <c i="3" r="J260"/>
  <c i="2" r="J91"/>
  <c i="3" r="BK272"/>
  <c r="BK167"/>
  <c i="2" r="J323"/>
  <c i="3" r="J252"/>
  <c r="BK122"/>
  <c i="2" r="F37"/>
  <c i="3" r="BK118"/>
  <c i="2" r="BK107"/>
  <c i="3" r="BK110"/>
  <c i="4" r="BK91"/>
  <c i="2" r="BK123"/>
  <c i="3" r="J160"/>
  <c i="2" r="J210"/>
  <c r="J123"/>
  <c i="3" r="BK153"/>
  <c i="2" r="BK219"/>
  <c i="3" r="J213"/>
  <c i="5" r="J93"/>
  <c i="3" r="BK185"/>
  <c i="2" r="J143"/>
  <c i="3" r="J167"/>
  <c i="2" r="J158"/>
  <c i="4" r="BK116"/>
  <c i="2" r="BK230"/>
  <c r="BK190"/>
  <c i="3" r="J157"/>
  <c i="2" r="BK178"/>
  <c i="3" r="BK236"/>
  <c i="2" r="J222"/>
  <c i="3" r="J363"/>
  <c r="BK181"/>
  <c i="4" r="J99"/>
  <c i="3" r="J297"/>
  <c i="2" r="BK167"/>
  <c i="3" r="J305"/>
  <c i="2" r="J150"/>
  <c i="3" r="BK157"/>
  <c i="2" r="BK323"/>
  <c i="3" r="BK216"/>
  <c r="BK213"/>
  <c r="BK305"/>
  <c i="2" r="J95"/>
  <c r="J306"/>
  <c i="3" r="J313"/>
  <c i="5" r="BK90"/>
  <c i="2" r="J232"/>
  <c i="3" r="J122"/>
  <c r="J237"/>
  <c r="BK197"/>
  <c i="2" r="J285"/>
  <c r="J276"/>
  <c i="4" r="BK97"/>
  <c i="2" r="BK182"/>
  <c i="3" r="J110"/>
  <c r="J224"/>
  <c i="2" r="J186"/>
  <c i="3" r="BK356"/>
  <c r="J289"/>
  <c i="2" r="BK329"/>
  <c r="BK298"/>
  <c i="3" r="BK205"/>
  <c i="2" r="J248"/>
  <c r="BK95"/>
  <c i="3" r="J236"/>
  <c i="2" r="BK256"/>
  <c i="3" r="J351"/>
  <c i="2" r="J289"/>
  <c r="BK268"/>
  <c i="3" r="BK326"/>
  <c r="BK190"/>
  <c i="4" r="J87"/>
  <c i="2" r="J162"/>
  <c i="3" r="J268"/>
  <c r="J101"/>
  <c i="2" r="BK316"/>
  <c i="3" r="BK301"/>
  <c i="2" r="BK336"/>
  <c r="BK289"/>
  <c i="3" r="BK238"/>
  <c i="2" r="BK321"/>
  <c i="3" r="J264"/>
  <c r="BK138"/>
  <c i="4" r="J116"/>
  <c i="2" r="J131"/>
  <c i="3" r="BK289"/>
  <c i="2" r="BK91"/>
  <c r="J316"/>
  <c r="J170"/>
  <c i="3" r="BK278"/>
  <c r="J96"/>
  <c r="J165"/>
  <c i="4" r="BK93"/>
  <c i="2" r="BK276"/>
  <c i="3" r="BK96"/>
  <c i="2" r="J294"/>
  <c i="3" r="BK373"/>
  <c i="2" r="BK248"/>
  <c r="J333"/>
  <c i="3" r="J91"/>
  <c r="J326"/>
  <c i="2" r="BK212"/>
  <c r="BK252"/>
  <c i="3" r="J216"/>
  <c i="2" r="BK222"/>
  <c i="3" r="J130"/>
  <c r="J272"/>
  <c i="2" r="BK197"/>
  <c i="3" r="J229"/>
  <c r="J330"/>
  <c r="J153"/>
  <c r="BK317"/>
  <c i="5" r="J90"/>
  <c i="2" r="BK115"/>
  <c i="3" r="BK258"/>
  <c i="2" r="J298"/>
  <c r="J212"/>
  <c i="3" r="J220"/>
  <c i="4" r="J91"/>
  <c i="2" l="1" r="T90"/>
  <c r="P279"/>
  <c i="3" r="P90"/>
  <c r="BK320"/>
  <c r="J320"/>
  <c r="J65"/>
  <c i="2" r="R161"/>
  <c r="P205"/>
  <c r="T328"/>
  <c r="T327"/>
  <c i="3" r="T90"/>
  <c r="R231"/>
  <c r="BK368"/>
  <c r="J368"/>
  <c r="J68"/>
  <c i="4" r="BK101"/>
  <c r="J101"/>
  <c r="J62"/>
  <c i="2" r="T215"/>
  <c r="P320"/>
  <c i="3" r="BK175"/>
  <c r="J175"/>
  <c r="J62"/>
  <c r="P231"/>
  <c r="P320"/>
  <c r="R360"/>
  <c i="4" r="P86"/>
  <c r="BK107"/>
  <c r="J107"/>
  <c r="J63"/>
  <c i="2" r="BK215"/>
  <c r="J215"/>
  <c r="J64"/>
  <c r="BK320"/>
  <c r="J320"/>
  <c r="J66"/>
  <c i="3" r="T241"/>
  <c r="P368"/>
  <c r="P367"/>
  <c i="4" r="BK86"/>
  <c i="2" r="T161"/>
  <c r="T205"/>
  <c r="P328"/>
  <c r="P327"/>
  <c i="3" r="R175"/>
  <c r="T231"/>
  <c r="R368"/>
  <c r="R367"/>
  <c i="4" r="T101"/>
  <c i="2" r="P161"/>
  <c r="R205"/>
  <c r="R328"/>
  <c r="R327"/>
  <c i="3" r="P241"/>
  <c r="P360"/>
  <c i="4" r="T86"/>
  <c i="2" r="P90"/>
  <c r="R279"/>
  <c i="3" r="BK90"/>
  <c r="J90"/>
  <c r="J61"/>
  <c r="R241"/>
  <c r="T368"/>
  <c r="T367"/>
  <c i="4" r="P107"/>
  <c i="2" r="P215"/>
  <c r="T320"/>
  <c i="3" r="R90"/>
  <c r="R89"/>
  <c r="R88"/>
  <c r="T320"/>
  <c i="2" r="BK90"/>
  <c r="BK279"/>
  <c r="J279"/>
  <c r="J65"/>
  <c i="3" r="BK241"/>
  <c r="J241"/>
  <c r="J64"/>
  <c r="BK360"/>
  <c r="J360"/>
  <c r="J66"/>
  <c i="4" r="P101"/>
  <c i="2" r="R215"/>
  <c r="R320"/>
  <c i="3" r="P175"/>
  <c r="BK231"/>
  <c r="J231"/>
  <c r="J63"/>
  <c r="R320"/>
  <c r="T360"/>
  <c i="4" r="R86"/>
  <c r="T107"/>
  <c i="2" r="BK161"/>
  <c r="J161"/>
  <c r="J62"/>
  <c r="BK205"/>
  <c r="J205"/>
  <c r="J63"/>
  <c r="BK328"/>
  <c r="J328"/>
  <c r="J68"/>
  <c i="3" r="T175"/>
  <c i="4" r="R107"/>
  <c i="2" r="R90"/>
  <c r="R89"/>
  <c r="R88"/>
  <c r="T279"/>
  <c i="4" r="R101"/>
  <c r="BK115"/>
  <c r="J115"/>
  <c r="J64"/>
  <c i="5" r="BK85"/>
  <c r="J85"/>
  <c r="J61"/>
  <c r="BK89"/>
  <c r="J89"/>
  <c r="J62"/>
  <c r="BK92"/>
  <c r="J92"/>
  <c r="J63"/>
  <c r="F55"/>
  <c r="J52"/>
  <c r="E73"/>
  <c r="F54"/>
  <c i="4" r="J86"/>
  <c r="J61"/>
  <c i="5" r="BE86"/>
  <c r="J54"/>
  <c r="BE90"/>
  <c r="BE93"/>
  <c i="4" r="F54"/>
  <c r="BE89"/>
  <c r="BE105"/>
  <c r="BE113"/>
  <c i="3" r="BK367"/>
  <c r="J367"/>
  <c r="J67"/>
  <c i="4" r="J52"/>
  <c r="E48"/>
  <c r="BE93"/>
  <c r="BE108"/>
  <c r="BE97"/>
  <c r="BE99"/>
  <c r="BE116"/>
  <c r="J54"/>
  <c r="BE87"/>
  <c r="BE95"/>
  <c i="3" r="BK89"/>
  <c r="BK88"/>
  <c r="J88"/>
  <c r="J59"/>
  <c i="4" r="F55"/>
  <c r="BE91"/>
  <c r="BE102"/>
  <c r="BE111"/>
  <c i="3" r="BE164"/>
  <c r="BE190"/>
  <c r="BE201"/>
  <c r="BE209"/>
  <c r="BE237"/>
  <c r="BE274"/>
  <c r="BE245"/>
  <c r="BE278"/>
  <c r="BE297"/>
  <c r="BE309"/>
  <c r="BE313"/>
  <c r="BE134"/>
  <c r="BE149"/>
  <c r="BE216"/>
  <c r="BE373"/>
  <c r="BE378"/>
  <c r="J54"/>
  <c r="BE96"/>
  <c r="BE118"/>
  <c r="BE122"/>
  <c r="BE126"/>
  <c r="BE213"/>
  <c r="BE229"/>
  <c r="BE252"/>
  <c r="BE256"/>
  <c r="BE272"/>
  <c r="BE280"/>
  <c i="2" r="BK327"/>
  <c r="J327"/>
  <c r="J67"/>
  <c i="3" r="E48"/>
  <c r="F85"/>
  <c r="BE91"/>
  <c r="BE138"/>
  <c r="BE160"/>
  <c r="BE305"/>
  <c r="BE321"/>
  <c r="BE330"/>
  <c r="BE339"/>
  <c r="BE347"/>
  <c r="F84"/>
  <c r="BE130"/>
  <c r="BE242"/>
  <c r="BE248"/>
  <c r="BE264"/>
  <c r="BE351"/>
  <c i="2" r="J90"/>
  <c r="J61"/>
  <c i="3" r="J82"/>
  <c r="BE105"/>
  <c r="BE146"/>
  <c r="BE176"/>
  <c r="BE181"/>
  <c r="BE185"/>
  <c r="BE193"/>
  <c r="BE197"/>
  <c r="BE260"/>
  <c r="BE289"/>
  <c r="BE293"/>
  <c r="BE301"/>
  <c r="BE317"/>
  <c r="BE326"/>
  <c r="BE343"/>
  <c r="BE114"/>
  <c r="BE157"/>
  <c r="BE167"/>
  <c r="BE224"/>
  <c r="BE258"/>
  <c r="BE268"/>
  <c r="BE284"/>
  <c r="BE335"/>
  <c r="BE110"/>
  <c r="BE238"/>
  <c r="BE356"/>
  <c r="BE361"/>
  <c r="BE369"/>
  <c r="BE165"/>
  <c r="BE171"/>
  <c r="BE205"/>
  <c r="BE220"/>
  <c r="BE101"/>
  <c r="BE142"/>
  <c r="BE153"/>
  <c r="BE236"/>
  <c r="BE232"/>
  <c r="BE363"/>
  <c r="BE376"/>
  <c i="2" r="BE238"/>
  <c r="J82"/>
  <c r="BE111"/>
  <c r="BE127"/>
  <c r="BE210"/>
  <c r="BE323"/>
  <c r="F55"/>
  <c r="BE99"/>
  <c r="BE246"/>
  <c r="BE123"/>
  <c r="BE268"/>
  <c r="BE147"/>
  <c r="BE162"/>
  <c r="BE167"/>
  <c r="BE170"/>
  <c r="BE174"/>
  <c r="BE182"/>
  <c r="BE95"/>
  <c r="BE103"/>
  <c r="BE115"/>
  <c r="BE234"/>
  <c r="BE252"/>
  <c r="BE264"/>
  <c r="BE285"/>
  <c r="BE298"/>
  <c r="BE316"/>
  <c r="BE226"/>
  <c r="BE260"/>
  <c r="BE289"/>
  <c r="J84"/>
  <c r="BE91"/>
  <c r="BE107"/>
  <c r="BE135"/>
  <c r="BE154"/>
  <c r="BE178"/>
  <c r="BE197"/>
  <c r="BE206"/>
  <c r="BE242"/>
  <c r="BE276"/>
  <c r="BE321"/>
  <c r="E78"/>
  <c r="BE211"/>
  <c r="BE219"/>
  <c r="BE248"/>
  <c r="BE272"/>
  <c r="BE280"/>
  <c r="BE294"/>
  <c r="BE302"/>
  <c r="BE329"/>
  <c r="F54"/>
  <c r="BE143"/>
  <c r="BE150"/>
  <c r="BE193"/>
  <c r="BE216"/>
  <c r="BE222"/>
  <c r="BE230"/>
  <c r="BE256"/>
  <c r="BE311"/>
  <c r="BE338"/>
  <c r="BE119"/>
  <c r="BE131"/>
  <c r="BE139"/>
  <c r="BE158"/>
  <c r="BE186"/>
  <c r="BE190"/>
  <c r="BE201"/>
  <c r="BE212"/>
  <c r="BE232"/>
  <c r="BE306"/>
  <c r="BE333"/>
  <c r="BE336"/>
  <c i="1" r="BD55"/>
  <c i="3" r="J34"/>
  <c i="1" r="AW56"/>
  <c i="4" r="F35"/>
  <c i="1" r="BB57"/>
  <c i="5" r="F35"/>
  <c i="1" r="BB58"/>
  <c i="3" r="F35"/>
  <c i="1" r="BB56"/>
  <c i="5" r="F36"/>
  <c i="1" r="BC58"/>
  <c i="3" r="F34"/>
  <c i="1" r="BA56"/>
  <c i="2" r="J34"/>
  <c i="1" r="AW55"/>
  <c i="2" r="F36"/>
  <c i="1" r="BC55"/>
  <c i="4" r="F34"/>
  <c i="1" r="BA57"/>
  <c i="4" r="F37"/>
  <c i="1" r="BD57"/>
  <c i="5" r="F34"/>
  <c i="1" r="BA58"/>
  <c i="4" r="F36"/>
  <c i="1" r="BC57"/>
  <c i="5" r="F37"/>
  <c i="1" r="BD58"/>
  <c i="4" r="J34"/>
  <c i="1" r="AW57"/>
  <c i="2" r="F34"/>
  <c i="1" r="BA55"/>
  <c i="2" r="F35"/>
  <c i="1" r="BB55"/>
  <c i="3" r="F36"/>
  <c i="1" r="BC56"/>
  <c i="5" r="J34"/>
  <c i="1" r="AW58"/>
  <c i="3" r="F37"/>
  <c i="1" r="BD56"/>
  <c i="4" l="1" r="R85"/>
  <c r="R84"/>
  <c r="BK85"/>
  <c r="BK84"/>
  <c r="J84"/>
  <c r="J59"/>
  <c r="P85"/>
  <c r="P84"/>
  <c i="1" r="AU57"/>
  <c i="2" r="BK89"/>
  <c r="J89"/>
  <c r="J60"/>
  <c i="4" r="T85"/>
  <c r="T84"/>
  <c i="3" r="T89"/>
  <c r="T88"/>
  <c i="2" r="P89"/>
  <c r="P88"/>
  <c i="1" r="AU55"/>
  <c i="3" r="P89"/>
  <c r="P88"/>
  <c i="1" r="AU56"/>
  <c i="2" r="T89"/>
  <c r="T88"/>
  <c i="5" r="BK84"/>
  <c r="BK83"/>
  <c r="J83"/>
  <c r="J59"/>
  <c i="3" r="J89"/>
  <c r="J60"/>
  <c i="2" r="BK88"/>
  <c r="J88"/>
  <c r="J33"/>
  <c i="1" r="AV55"/>
  <c r="AT55"/>
  <c i="5" r="J33"/>
  <c i="1" r="AV58"/>
  <c r="AT58"/>
  <c i="5" r="F33"/>
  <c i="1" r="AZ58"/>
  <c r="BD54"/>
  <c r="W33"/>
  <c i="4" r="J33"/>
  <c i="1" r="AV57"/>
  <c r="AT57"/>
  <c r="BC54"/>
  <c r="W32"/>
  <c i="3" r="J33"/>
  <c i="1" r="AV56"/>
  <c r="AT56"/>
  <c r="BB54"/>
  <c r="W31"/>
  <c i="4" r="F33"/>
  <c i="1" r="AZ57"/>
  <c i="3" r="J30"/>
  <c i="1" r="AG56"/>
  <c r="BA54"/>
  <c r="AW54"/>
  <c r="AK30"/>
  <c i="3" r="F33"/>
  <c i="1" r="AZ56"/>
  <c i="2" r="F33"/>
  <c i="1" r="AZ55"/>
  <c i="2" r="J30"/>
  <c i="1" r="AG55"/>
  <c i="4" l="1" r="J85"/>
  <c r="J60"/>
  <c i="5" r="J84"/>
  <c r="J60"/>
  <c i="1" r="AN56"/>
  <c r="AN55"/>
  <c i="2" r="J59"/>
  <c i="3" r="J39"/>
  <c i="2" r="J39"/>
  <c i="1" r="AX54"/>
  <c r="AZ54"/>
  <c r="AV54"/>
  <c r="AK29"/>
  <c i="5" r="J30"/>
  <c i="1" r="AG58"/>
  <c i="4" r="J30"/>
  <c i="1" r="AG57"/>
  <c r="AY54"/>
  <c r="AU54"/>
  <c r="W30"/>
  <c i="4" l="1" r="J39"/>
  <c i="5" r="J39"/>
  <c i="1" r="AN58"/>
  <c r="AN57"/>
  <c r="AG54"/>
  <c r="AK26"/>
  <c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<sst xmlns="http://schemas.openxmlformats.org/spreadsheetml/2006/main">
  <si>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</si>
  <si>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</si>
  <si>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</si>
  <si>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</si>
  <si>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</si>
  <si>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{0415b948-3c5e-4d6e-83eb-3db1a0bac438}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</si>
  <si>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</si>
  <si>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</si>
  <si>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</si>
  <si>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</si>
  <si>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</si>
  <si>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</si>
  <si>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</si>
  <si>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</si>
  <si>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01052025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</si>
  <si>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</si>
  <si>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</si>
  <si>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povrchu ulic Vysokovská a Jeřická</t>
  </si>
  <si>
    <t>KSO:</t>
  </si>
  <si>
    <t/>
  </si>
  <si>
    <t>CC-CZ:</t>
  </si>
  <si>
    <t>Místo:</t>
  </si>
  <si>
    <t>MČ Praha 20</t>
  </si>
  <si>
    <t>Datum:</t>
  </si>
  <si>
    <t>1. 5. 2025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</si>
  <si>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</si>
  <si>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</si>
  <si>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</si>
  <si>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</si>
  <si>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</si>
  <si>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</si>
  <si>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</si>
  <si>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</si>
  <si>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</si>
  <si>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05733171</t>
  </si>
  <si>
    <t>TMI Building s.r.o., Kakosova 1189/8, Praha 5</t>
  </si>
  <si>
    <t>CZ05733171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</si>
  <si>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</si>
  <si>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</si>
  <si>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</si>
  <si>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</si>
  <si>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</si>
  <si>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</si>
  <si>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</si>
  <si>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</si>
  <si>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</si>
  <si>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</si>
  <si>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</si>
  <si>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</si>
  <si>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</si>
  <si>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</si>
  <si>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</si>
  <si>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</si>
  <si>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</si>
  <si>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</si>
  <si>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</si>
  <si>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</si>
  <si>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</si>
  <si>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</si>
  <si>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</si>
  <si>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</si>
  <si>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</si>
  <si>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</si>
  <si>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</si>
  <si>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</si>
  <si>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</si>
  <si>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</si>
  <si>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</si>
  <si>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</si>
  <si>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</si>
  <si>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</si>
  <si>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</si>
  <si>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</si>
  <si>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</si>
  <si>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</si>
  <si>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</si>
  <si>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</si>
  <si>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</si>
  <si>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</si>
  <si>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Oprava povrchu ulice Vysokovská</t>
  </si>
  <si>
    <t>STA</t>
  </si>
  <si>
    <t>1</t>
  </si>
  <si>
    <t>{c0d3b57f-446b-4341-9130-f983db4c2795}</t>
  </si>
  <si>
    <t>2</t>
  </si>
  <si>
    <t>SO 100-1</t>
  </si>
  <si>
    <t>Oprava povrchu ulice Jeřická</t>
  </si>
  <si>
    <t>{548695a9-04b1-44eb-b95a-6211003442c9}</t>
  </si>
  <si>
    <t>ON</t>
  </si>
  <si>
    <t>Ostatní náklady</t>
  </si>
  <si>
    <t>{ea7a2ba7-f6f9-406b-89a5-311261c3cb76}</t>
  </si>
  <si>
    <t>VRN</t>
  </si>
  <si>
    <t>Vedlejší rozpočtové náklady</t>
  </si>
  <si>
    <t>{ad2318ca-0ec8-4a63-8a11-b89b1a72c738}</t>
  </si>
  <si>
    <t>KRYCÍ LIST SOUPISU PRACÍ</t>
  </si>
  <si>
    <t>Objekt:</t>
  </si>
  <si>
    <t>SO 100 - Oprava povrchu ulice Vysokovská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</si>
  <si>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</si>
  <si>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</si>
  <si>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</si>
  <si>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</si>
  <si>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</si>
  <si>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</si>
  <si>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</si>
  <si>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</si>
  <si>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</si>
  <si>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</si>
  <si>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</si>
  <si>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</si>
  <si>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</si>
  <si>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</si>
  <si>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</si>
  <si>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</si>
  <si>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</si>
  <si>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</si>
  <si>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</si>
  <si>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</si>
  <si>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</si>
  <si>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</si>
  <si>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</si>
  <si>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</si>
  <si>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</si>
  <si>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</si>
  <si>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</si>
  <si>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</si>
  <si>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</si>
  <si>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</si>
  <si>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</si>
  <si>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</si>
  <si>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</si>
  <si>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</si>
  <si>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2025 01</t>
  </si>
  <si>
    <t>4</t>
  </si>
  <si>
    <t>-1019741833</t>
  </si>
  <si>
    <t>Online PSC</t>
  </si>
  <si>
    <t>https://podminky.urs.cz/item/CS_URS_2025_01/113106123</t>
  </si>
  <si>
    <t>VV</t>
  </si>
  <si>
    <t>"odstranění bet. dlažby v chodníku, dlažba bude očištěna a zpětně použita" 186+75</t>
  </si>
  <si>
    <t>Součet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</si>
  <si>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</si>
  <si>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</si>
  <si>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-812140569</t>
  </si>
  <si>
    <t>https://podminky.urs.cz/item/CS_URS_2025_01/113106171</t>
  </si>
  <si>
    <t>"odstranění bet. dlažby z vjezdu, dlažba bude očištěna a zpětně použita" 178</t>
  </si>
  <si>
    <t>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</si>
  <si>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</si>
  <si>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</si>
  <si>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-547101282</t>
  </si>
  <si>
    <t>https://podminky.urs.cz/item/CS_URS_2025_01/113107162</t>
  </si>
  <si>
    <t>"odstranění kameniva ve vjezdech v tl. cca 150 mm" 178</t>
  </si>
  <si>
    <t>113107170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</si>
  <si>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</si>
  <si>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-71811117</t>
  </si>
  <si>
    <t>https://podminky.urs.cz/item/CS_URS_2025_01/113107170</t>
  </si>
  <si>
    <t>"odstranění betonu ve vjezdech v tl. cca 100 mm" 178</t>
  </si>
  <si>
    <t>5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</si>
  <si>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</si>
  <si>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</si>
  <si>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-2083915747</t>
  </si>
  <si>
    <t>https://podminky.urs.cz/item/CS_URS_2025_01/113107222</t>
  </si>
  <si>
    <t>"odstranění kameniva v chodníku v tl. 150 mm" 261</t>
  </si>
  <si>
    <t>6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</si>
  <si>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</si>
  <si>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</si>
  <si>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1452509544</t>
  </si>
  <si>
    <t>https://podminky.urs.cz/item/CS_URS_2025_01/113107231</t>
  </si>
  <si>
    <t>"lokální sanace - jen v případě nutnosti - počítáno cca 20%" 2374,14*0,2</t>
  </si>
  <si>
    <t>7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</si>
  <si>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</si>
  <si>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</si>
  <si>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988150633</t>
  </si>
  <si>
    <t>https://podminky.urs.cz/item/CS_URS_2025_01/113107243</t>
  </si>
  <si>
    <t>"odstranění asfaltu v tl. cca 110 mm" 2374,140</t>
  </si>
  <si>
    <t>8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</si>
  <si>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</si>
  <si>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</si>
  <si>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</si>
  <si>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1007245270</t>
  </si>
  <si>
    <t>https://podminky.urs.cz/item/CS_URS_2025_01/113201112</t>
  </si>
  <si>
    <t>"odstranění bet.obrubníků ve vjezdech, obruby budou odvezeny na skládku" 151</t>
  </si>
  <si>
    <t>9</t>
  </si>
  <si>
    <t>121112003</t>
  </si>
  <si>
    <t>Sejmutí ornice ručně při souvislé ploše, tl. vrstvy do 200 mm</t>
  </si>
  <si>
    <t>-798878842</t>
  </si>
  <si>
    <t>https://podminky.urs.cz/item/CS_URS_2025_01/121112003</t>
  </si>
  <si>
    <t>"obnova zeleně v tl. 200 mm" 10</t>
  </si>
  <si>
    <t>10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</si>
  <si>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</si>
  <si>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</si>
  <si>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</si>
  <si>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-38548639</t>
  </si>
  <si>
    <t>https://podminky.urs.cz/item/CS_URS_2025_01/162251102</t>
  </si>
  <si>
    <t>"sejmutí ornice tl. 200 mm" 10*0,2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</si>
  <si>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</si>
  <si>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</si>
  <si>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</si>
  <si>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1582063625</t>
  </si>
  <si>
    <t>https://podminky.urs.cz/item/CS_URS_2025_01/162751119</t>
  </si>
  <si>
    <t>2*10</t>
  </si>
  <si>
    <t>171201231</t>
  </si>
  <si>
    <t>Poplatek za uložení stavebního odpadu na recyklační skládce (skládkovné) zeminy a kamení zatříděného do Katalogu odpadů pod kódem 17 05 04</t>
  </si>
  <si>
    <t>t</t>
  </si>
  <si>
    <t>1330291477</t>
  </si>
  <si>
    <t>https://podminky.urs.cz/item/CS_URS_2025_01/171201231</t>
  </si>
  <si>
    <t>"sejmutí ornice tl. 200 mm" 2*1,8</t>
  </si>
  <si>
    <t>13</t>
  </si>
  <si>
    <t>171251201</t>
  </si>
  <si>
    <t>Uložení sypaniny na skládky nebo meziskládky bez hutnění s upravením uložené sypaniny do předepsaného tvaru</t>
  </si>
  <si>
    <t>-13778159</t>
  </si>
  <si>
    <t>https://podminky.urs.cz/item/CS_URS_2025_01/171251201</t>
  </si>
  <si>
    <t>14</t>
  </si>
  <si>
    <t>181411131</t>
  </si>
  <si>
    <t>Založení trávníku na půdě předem připravené plochy do 1000 m2 výsevem včetně utažení parkového v rovině nebo na svahu do 1:5</t>
  </si>
  <si>
    <t>536649982</t>
  </si>
  <si>
    <t>https://podminky.urs.cz/item/CS_URS_2025_01/181411131</t>
  </si>
  <si>
    <t>"zeleň" 10</t>
  </si>
  <si>
    <t>15</t>
  </si>
  <si>
    <t>M</t>
  </si>
  <si>
    <t>00572410</t>
  </si>
  <si>
    <t>osivo směs travní parková</t>
  </si>
  <si>
    <t>kg</t>
  </si>
  <si>
    <t>-1368234418</t>
  </si>
  <si>
    <t>10*0,025 "Přepočtené koeficientem množství</t>
  </si>
  <si>
    <t>16</t>
  </si>
  <si>
    <t>181951111</t>
  </si>
  <si>
    <t>Úprava pláně vyrovnáním výškových rozdílů strojně v hornině třídy těžitelnosti I, skupiny 1 až 3 bez zhutnění</t>
  </si>
  <si>
    <t>-571834637</t>
  </si>
  <si>
    <t>https://podminky.urs.cz/item/CS_URS_2025_01/181951111</t>
  </si>
  <si>
    <t>"úprava pláně - zeleň" 10</t>
  </si>
  <si>
    <t>17</t>
  </si>
  <si>
    <t>182351124</t>
  </si>
  <si>
    <t>Rozprostření a urovnání ornice ve svahu sklonu přes 1:5 strojně při souvislé ploše přes 100 do 500 m2, tl. vrstvy přes 200 do 250 mm</t>
  </si>
  <si>
    <t>1369849174</t>
  </si>
  <si>
    <t>https://podminky.urs.cz/item/CS_URS_2025_01/182351124</t>
  </si>
  <si>
    <t>18</t>
  </si>
  <si>
    <t>10364100</t>
  </si>
  <si>
    <t>zemina pro terénní úpravy - tříděná</t>
  </si>
  <si>
    <t>-1368866905</t>
  </si>
  <si>
    <t xml:space="preserve">10*0,2*1,8"zemina pro znovuohumusování vegetačních ploch" </t>
  </si>
  <si>
    <t>Komunikace pozemní</t>
  </si>
  <si>
    <t>19</t>
  </si>
  <si>
    <t>564851111</t>
  </si>
  <si>
    <t>Podklad ze štěrkodrti ŠD s rozprostřením a zhutněním plochy přes 100 m2, po zhutnění tl. 150 mm</t>
  </si>
  <si>
    <t>-465293093</t>
  </si>
  <si>
    <t>https://podminky.urs.cz/item/CS_URS_2025_01/564851111</t>
  </si>
  <si>
    <t>"chodník - štěrkodrť tl. 150 mm" 261</t>
  </si>
  <si>
    <t>"vjezdy - štěrkodrť tl. 150 mm" 178</t>
  </si>
  <si>
    <t>20</t>
  </si>
  <si>
    <t>56712211R</t>
  </si>
  <si>
    <t>Podklad ze směsi stmelené cementem SC bez dilatačních spár, s rozprostřením a zhutněním SC C 8/10 (KSC I), po zhutnění tl. 100 mm</t>
  </si>
  <si>
    <t>636552033</t>
  </si>
  <si>
    <t>"dlažba vjezdy SC C8/10 tl. 100 mm" 178</t>
  </si>
  <si>
    <t>567122114</t>
  </si>
  <si>
    <t>Podklad ze směsi stmelené cementem SC bez dilatačních spár, s rozprostřením a zhutněním SC C 8/10 (KSC I), po zhutnění tl. 150 mm</t>
  </si>
  <si>
    <t>646790371</t>
  </si>
  <si>
    <t>https://podminky.urs.cz/item/CS_URS_2025_01/567122114</t>
  </si>
  <si>
    <t>"lokální sanace - jen v případě nutnosti - počítáno cca 20% SC tl. 150 mm" 2374,14*0,2</t>
  </si>
  <si>
    <t>22</t>
  </si>
  <si>
    <t>573231106</t>
  </si>
  <si>
    <t>Postřik spojovací PS bez posypu kamenivem ze silniční emulze, v množství 0,30 kg/m2</t>
  </si>
  <si>
    <t>1896290413</t>
  </si>
  <si>
    <t>https://podminky.urs.cz/item/CS_URS_2025_01/573231106</t>
  </si>
  <si>
    <t>"oprava povrchu vozovky s krytem z asfaltu - postřik spoj. z mod. asf. emulze 0,3 kg/m2" 2374,14*2</t>
  </si>
  <si>
    <t>23</t>
  </si>
  <si>
    <t>577134111</t>
  </si>
  <si>
    <t>Asfaltový beton vrstva obrusná ACO 11 (ABS) s rozprostřením a se zhutněním z nemodifikovaného asfaltu v pruhu šířky do 3 m tř. I (ACO 11+), po zhutnění tl. 40 mm</t>
  </si>
  <si>
    <t>-2069558127</t>
  </si>
  <si>
    <t>https://podminky.urs.cz/item/CS_URS_2025_01/577134111</t>
  </si>
  <si>
    <t>"oprava povrchu vozovky s krytem z asfaltu - asfaltový beton ACO 11 tl. 40 mm" 2374,14</t>
  </si>
  <si>
    <t>24</t>
  </si>
  <si>
    <t>577165112</t>
  </si>
  <si>
    <t>Asfaltový beton vrstva ložní ACL 16 (ABH) s rozprostřením a zhutněním z nemodifikovaného asfaltu v pruhu šířky do 3 m, po zhutnění tl. 70 mm</t>
  </si>
  <si>
    <t>-1175337015</t>
  </si>
  <si>
    <t>https://podminky.urs.cz/item/CS_URS_2025_01/577165112</t>
  </si>
  <si>
    <t>"oprava povrchu vozovky s krytem z asfaltu - asfaltový beton ACL 16 tl. 70 mm" 2374,14</t>
  </si>
  <si>
    <t>25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</si>
  <si>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</si>
  <si>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</si>
  <si>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765886779</t>
  </si>
  <si>
    <t>https://podminky.urs.cz/item/CS_URS_2025_01/596211112</t>
  </si>
  <si>
    <t>"kladení bet. dlažby v chodníku tl. 60 mm, bet. dlažba bude použita stávající" 261-75</t>
  </si>
  <si>
    <t>26</t>
  </si>
  <si>
    <t>59621111R</t>
  </si>
  <si>
    <t xml:space="preserve">Lokální oprava chodníků - kladení zámkové dlažby komunikací pro pěší ručně tl 60 mm </t>
  </si>
  <si>
    <t>148624820</t>
  </si>
  <si>
    <t>"lokální oprava chodníků, vč. vybourání bet. dlažby, oprava podloží a zpětné osazení bet. dlažby - odhad cca 55 m2" 55</t>
  </si>
  <si>
    <t>27</t>
  </si>
  <si>
    <t>596211211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</si>
  <si>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50 do 100 m2</t>
  </si>
  <si>
    <t>-620401387</t>
  </si>
  <si>
    <t>https://podminky.urs.cz/item/CS_URS_2025_01/596211211</t>
  </si>
  <si>
    <t xml:space="preserve">"kladení bet. dlažby pro OSP  tl. 80 mm" 75</t>
  </si>
  <si>
    <t>28</t>
  </si>
  <si>
    <t>59245226</t>
  </si>
  <si>
    <t>dlažba pro nevidomé betonová 200x100mm tl 80mm barevná</t>
  </si>
  <si>
    <t>-876058342</t>
  </si>
  <si>
    <t>"dlažba pro OSP tl. 80 mm barevná" 75</t>
  </si>
  <si>
    <t>75*1,02 'Přepočtené koeficientem množství</t>
  </si>
  <si>
    <t>29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</si>
  <si>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</si>
  <si>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</si>
  <si>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-1281372886</t>
  </si>
  <si>
    <t>https://podminky.urs.cz/item/CS_URS_2025_01/596212213</t>
  </si>
  <si>
    <t>"kladení bet. dlažby ve vjezdech tl. 80 mm" 178</t>
  </si>
  <si>
    <t>Trubní vedení</t>
  </si>
  <si>
    <t>30</t>
  </si>
  <si>
    <t>899133211</t>
  </si>
  <si>
    <t>Výměna (výšková úprava) vtokové mříže uliční vpusti na betonové skruži s použitím betonových vyrovnávacích prvků</t>
  </si>
  <si>
    <t>kus</t>
  </si>
  <si>
    <t>-55698365</t>
  </si>
  <si>
    <t>https://podminky.urs.cz/item/CS_URS_2025_01/899133211</t>
  </si>
  <si>
    <t>"výšková úprava poklopů" 22+3</t>
  </si>
  <si>
    <t>31</t>
  </si>
  <si>
    <t>59224480</t>
  </si>
  <si>
    <t>mříž vtoková s rámem pro uliční vpusť 500x500, zatížení 25 tun</t>
  </si>
  <si>
    <t>1446673277</t>
  </si>
  <si>
    <t>32</t>
  </si>
  <si>
    <t>28661935</t>
  </si>
  <si>
    <t>poklop šachtový litinový DN 600 pro třídu zatížení D400</t>
  </si>
  <si>
    <t>-353806044</t>
  </si>
  <si>
    <t>33</t>
  </si>
  <si>
    <t>8992311-R.1</t>
  </si>
  <si>
    <t>Rektifikace a ochrana znaků inž.sítí</t>
  </si>
  <si>
    <t>kpl</t>
  </si>
  <si>
    <t>-1295377972</t>
  </si>
  <si>
    <t>"rektifikace znaků inž.sítí" 21</t>
  </si>
  <si>
    <t>Ostatní konstrukce a práce, bourání</t>
  </si>
  <si>
    <t>34</t>
  </si>
  <si>
    <t>9121412-R</t>
  </si>
  <si>
    <t>Ochrana stožárů VO</t>
  </si>
  <si>
    <t>2039039074</t>
  </si>
  <si>
    <t>"ochrana stožárů VO " 15</t>
  </si>
  <si>
    <t>35</t>
  </si>
  <si>
    <t>9121413-R</t>
  </si>
  <si>
    <t>Ochrana SDZ</t>
  </si>
  <si>
    <t>-943911570</t>
  </si>
  <si>
    <t>"ochrana SDZ" 23</t>
  </si>
  <si>
    <t>36</t>
  </si>
  <si>
    <t>915111111</t>
  </si>
  <si>
    <t>Vodorovné dopravní značení stříkané barvou dělící čára šířky 125 mm souvislá bílá základní</t>
  </si>
  <si>
    <t>-722654087</t>
  </si>
  <si>
    <t>https://podminky.urs.cz/item/CS_URS_2025_01/915111111</t>
  </si>
  <si>
    <t>"VDZ čára plná 0,125" 12+3+3</t>
  </si>
  <si>
    <t>37</t>
  </si>
  <si>
    <t>915131111</t>
  </si>
  <si>
    <t>Vodorovné dopravní značení stříkané barvou přechody pro chodce, šipky, symboly bílé základní</t>
  </si>
  <si>
    <t>-695357908</t>
  </si>
  <si>
    <t>https://podminky.urs.cz/item/CS_URS_2025_01/915131111</t>
  </si>
  <si>
    <t>"VDZ V7a" 12+12+12+12</t>
  </si>
  <si>
    <t>38</t>
  </si>
  <si>
    <t>915211112</t>
  </si>
  <si>
    <t>Vodorovné dopravní značení stříkaným plastem dělící čára šířky 125 mm souvislá bílá retroreflexní</t>
  </si>
  <si>
    <t>-1538521798</t>
  </si>
  <si>
    <t>https://podminky.urs.cz/item/CS_URS_2025_01/915211112</t>
  </si>
  <si>
    <t>39</t>
  </si>
  <si>
    <t>915231112</t>
  </si>
  <si>
    <t>Vodorovné dopravní značení stříkaným plastem přechody pro chodce, šipky, symboly nápisy bílé retroreflexní</t>
  </si>
  <si>
    <t>1406838008</t>
  </si>
  <si>
    <t>https://podminky.urs.cz/item/CS_URS_2025_01/915231112</t>
  </si>
  <si>
    <t>40</t>
  </si>
  <si>
    <t>915611111</t>
  </si>
  <si>
    <t>Předznačení pro vodorovné značení stříkané barvou nebo prováděné z nátěrových hmot liniové dělicí čáry, vodicí proužky</t>
  </si>
  <si>
    <t>-757636009</t>
  </si>
  <si>
    <t>https://podminky.urs.cz/item/CS_URS_2025_01/915611111</t>
  </si>
  <si>
    <t>41</t>
  </si>
  <si>
    <t>915621111</t>
  </si>
  <si>
    <t>Předznačení pro vodorovné značení stříkané barvou nebo prováděné z nátěrových hmot plošné šipky, symboly, nápisy</t>
  </si>
  <si>
    <t>-1967873355</t>
  </si>
  <si>
    <t>https://podminky.urs.cz/item/CS_URS_2025_01/915621111</t>
  </si>
  <si>
    <t>42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</si>
  <si>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</si>
  <si>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</si>
  <si>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-1978816486</t>
  </si>
  <si>
    <t>https://podminky.urs.cz/item/CS_URS_2025_01/916131113</t>
  </si>
  <si>
    <t>"osazení bet. obrubníků ve vjezdech" 151</t>
  </si>
  <si>
    <t>43</t>
  </si>
  <si>
    <t>59217031</t>
  </si>
  <si>
    <t>obrubník silniční betonový 1000x150x250mm</t>
  </si>
  <si>
    <t>-1676268221</t>
  </si>
  <si>
    <t>151*1,02 'Přepočtené koeficientem množství</t>
  </si>
  <si>
    <t>44</t>
  </si>
  <si>
    <t>916991121</t>
  </si>
  <si>
    <t>Lože pod obrubníky, krajníky nebo obruby z dlažebních kostek z betonu prostého</t>
  </si>
  <si>
    <t>649935180</t>
  </si>
  <si>
    <t>https://podminky.urs.cz/item/CS_URS_2025_01/916991121</t>
  </si>
  <si>
    <t>"lože pod obrubníky" 151*0,07</t>
  </si>
  <si>
    <t>45</t>
  </si>
  <si>
    <t>919112233</t>
  </si>
  <si>
    <t>Řezání dilatačních spár v živičném krytu vytvoření komůrky pro těsnící zálivku šířky 20 mm, hloubky 40 mm</t>
  </si>
  <si>
    <t>792784347</t>
  </si>
  <si>
    <t>https://podminky.urs.cz/item/CS_URS_2025_01/919112233</t>
  </si>
  <si>
    <t>"asfaltová zálivka" 85</t>
  </si>
  <si>
    <t>46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</si>
  <si>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</si>
  <si>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</si>
  <si>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-265132927</t>
  </si>
  <si>
    <t>https://podminky.urs.cz/item/CS_URS_2025_01/919122132</t>
  </si>
  <si>
    <t>85</t>
  </si>
  <si>
    <t>47</t>
  </si>
  <si>
    <t>919735113</t>
  </si>
  <si>
    <t>Řezání stávajícího živičného krytu nebo podkladu hloubky přes 100 do 150 mm</t>
  </si>
  <si>
    <t>-1770080334</t>
  </si>
  <si>
    <t>https://podminky.urs.cz/item/CS_URS_2025_01/919735113</t>
  </si>
  <si>
    <t>"řezání asfaltu" 85</t>
  </si>
  <si>
    <t>48</t>
  </si>
  <si>
    <t>938908411</t>
  </si>
  <si>
    <t>Čištění vozovek splachováním vodou povrchu podkladu nebo krytu živičného, betonového nebo dlážděného</t>
  </si>
  <si>
    <t>1091451819</t>
  </si>
  <si>
    <t>https://podminky.urs.cz/item/CS_URS_2025_01/938908411</t>
  </si>
  <si>
    <t>"čištění okolních komunikací" 4000</t>
  </si>
  <si>
    <t>49</t>
  </si>
  <si>
    <t>966006261</t>
  </si>
  <si>
    <t>Odstranění zpomalovacího prahu s odklizením materiálu na vzdálenost do 20 m nebo s naložením na dopravní prostředek plastového</t>
  </si>
  <si>
    <t>-108359827</t>
  </si>
  <si>
    <t>https://podminky.urs.cz/item/CS_URS_2025_01/966006261</t>
  </si>
  <si>
    <t>"odstranění zpomalovacího prahu" 6</t>
  </si>
  <si>
    <t>50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</si>
  <si>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</si>
  <si>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</si>
  <si>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1190024471</t>
  </si>
  <si>
    <t>https://podminky.urs.cz/item/CS_URS_2025_01/979054451</t>
  </si>
  <si>
    <t>"očištění bet. dlažby" 186+75+178</t>
  </si>
  <si>
    <t>51</t>
  </si>
  <si>
    <t>9998596R</t>
  </si>
  <si>
    <t>Stavební úpravy (opravy omítek) stávajících objektů</t>
  </si>
  <si>
    <t>-603592195</t>
  </si>
  <si>
    <t>"v případě poškození omítek v blízkosti stávajících objektů budou omítky vyspraveny stejnou hmotou, jako je omítka původní" 100</t>
  </si>
  <si>
    <t>997</t>
  </si>
  <si>
    <t>Přesun sutě</t>
  </si>
  <si>
    <t>52</t>
  </si>
  <si>
    <t>997221551</t>
  </si>
  <si>
    <t>Vodorovná doprava suti bez naložení, ale se složením a s hrubým urovnáním ze sypkých materiálů, na vzdálenost do 1 km</t>
  </si>
  <si>
    <t>-620649457</t>
  </si>
  <si>
    <t>https://podminky.urs.cz/item/CS_URS_2025_01/997221551</t>
  </si>
  <si>
    <t>"čištění komunikací" 40</t>
  </si>
  <si>
    <t>"kamenivo" 51,620+75,690</t>
  </si>
  <si>
    <t>53</t>
  </si>
  <si>
    <t>997221559</t>
  </si>
  <si>
    <t>Vodorovná doprava suti bez naložení, ale se složením a s hrubým urovnáním Příplatek k ceně za každý další započatý 1 km přes 1 km</t>
  </si>
  <si>
    <t>360638166</t>
  </si>
  <si>
    <t>https://podminky.urs.cz/item/CS_URS_2025_01/997221559</t>
  </si>
  <si>
    <t>167,310*19</t>
  </si>
  <si>
    <t>54</t>
  </si>
  <si>
    <t>997221561</t>
  </si>
  <si>
    <t>Vodorovná doprava suti bez naložení, ale se složením a s hrubým urovnáním z kusových materiálů, na vzdálenost do 1 km</t>
  </si>
  <si>
    <t>1996183823</t>
  </si>
  <si>
    <t>https://podminky.urs.cz/item/CS_URS_2025_01/997221561</t>
  </si>
  <si>
    <t>"beton" 154,319+42,72</t>
  </si>
  <si>
    <t xml:space="preserve">"obruby"  43,790</t>
  </si>
  <si>
    <t>55</t>
  </si>
  <si>
    <t>997221569</t>
  </si>
  <si>
    <t>-425843865</t>
  </si>
  <si>
    <t>https://podminky.urs.cz/item/CS_URS_2025_01/997221569</t>
  </si>
  <si>
    <t>240,829*19</t>
  </si>
  <si>
    <t>56</t>
  </si>
  <si>
    <t>997221571</t>
  </si>
  <si>
    <t>Vodorovná doprava vybouraných hmot bez naložení, ale se složením a s hrubým urovnáním na vzdálenost do 1 km</t>
  </si>
  <si>
    <t>2097554875</t>
  </si>
  <si>
    <t>https://podminky.urs.cz/item/CS_URS_2025_01/997221571</t>
  </si>
  <si>
    <t>"živice" 750,228</t>
  </si>
  <si>
    <t>57</t>
  </si>
  <si>
    <t>997221579</t>
  </si>
  <si>
    <t>Vodorovná doprava vybouraných hmot bez naložení, ale se složením a s hrubým urovnáním na vzdálenost Příplatek k ceně za každý další započatý 1 km přes 1 km</t>
  </si>
  <si>
    <t>606914690</t>
  </si>
  <si>
    <t>https://podminky.urs.cz/item/CS_URS_2025_01/997221579</t>
  </si>
  <si>
    <t>750,228*19</t>
  </si>
  <si>
    <t>58</t>
  </si>
  <si>
    <t>997221861</t>
  </si>
  <si>
    <t>Poplatek za uložení stavebního odpadu na recyklační skládce (skládkovné) z prostého betonu zatříděného do Katalogu odpadů pod kódem 17 01 01</t>
  </si>
  <si>
    <t>709330494</t>
  </si>
  <si>
    <t>https://podminky.urs.cz/item/CS_URS_2025_01/997221861</t>
  </si>
  <si>
    <t>"beton" 154,319+42,720</t>
  </si>
  <si>
    <t>59</t>
  </si>
  <si>
    <t>997221873</t>
  </si>
  <si>
    <t>1958434124</t>
  </si>
  <si>
    <t>https://podminky.urs.cz/item/CS_URS_2025_01/997221873</t>
  </si>
  <si>
    <t>60</t>
  </si>
  <si>
    <t>997221875</t>
  </si>
  <si>
    <t>Poplatek za uložení stavebního odpadu na recyklační skládce (skládkovné) asfaltového bez obsahu dehtu zatříděného do Katalogu odpadů pod kódem 17 03 02</t>
  </si>
  <si>
    <t>-1891287536</t>
  </si>
  <si>
    <t>https://podminky.urs.cz/item/CS_URS_2025_01/997221875</t>
  </si>
  <si>
    <t>998</t>
  </si>
  <si>
    <t>Přesun hmot</t>
  </si>
  <si>
    <t>61</t>
  </si>
  <si>
    <t>998225111</t>
  </si>
  <si>
    <t>Přesun hmot pro komunikace s krytem z kameniva, monolitickým betonovým nebo živičným dopravní vzdálenost do 200 m jakékoliv délky objektu</t>
  </si>
  <si>
    <t>-205298447</t>
  </si>
  <si>
    <t>https://podminky.urs.cz/item/CS_URS_2025_01/998225111</t>
  </si>
  <si>
    <t>62</t>
  </si>
  <si>
    <t>998225191</t>
  </si>
  <si>
    <t>Přesun hmot pro komunikace s krytem z kameniva, monolitickým betonovým nebo živičným Příplatek k ceně za zvětšený přesun přes vymezenou vodorovnou dopravní vzdálenost do 1000 m</t>
  </si>
  <si>
    <t>-1388560330</t>
  </si>
  <si>
    <t>https://podminky.urs.cz/item/CS_URS_2025_01/998225191</t>
  </si>
  <si>
    <t>152,718*19</t>
  </si>
  <si>
    <t>PSV</t>
  </si>
  <si>
    <t>Práce a dodávky PSV</t>
  </si>
  <si>
    <t>711</t>
  </si>
  <si>
    <t>Izolace proti vodě, vlhkosti a plynům</t>
  </si>
  <si>
    <t>63</t>
  </si>
  <si>
    <t>711161173</t>
  </si>
  <si>
    <t>Provedení izolace proti zemní vlhkosti nopovou fólií na ploše vodorovné V z nopové fólie</t>
  </si>
  <si>
    <t>-1983984174</t>
  </si>
  <si>
    <t>https://podminky.urs.cz/item/CS_URS_2025_01/711161173</t>
  </si>
  <si>
    <t>"provedení izolace nopovou folií" 600*0,5</t>
  </si>
  <si>
    <t>64</t>
  </si>
  <si>
    <t>28323005</t>
  </si>
  <si>
    <t>fólie profilovaná (nopová) drenážní HDPE s výškou nopů 8mm</t>
  </si>
  <si>
    <t>842017704</t>
  </si>
  <si>
    <t>300*1,1655 "Přepočtené koeficientem množství</t>
  </si>
  <si>
    <t>65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</si>
  <si>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</si>
  <si>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</si>
  <si>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703322858</t>
  </si>
  <si>
    <t>https://podminky.urs.cz/item/CS_URS_2025_01/998711121</t>
  </si>
  <si>
    <t>66</t>
  </si>
  <si>
    <t>998711129</t>
  </si>
  <si>
    <t>Přesun hmot pro izolace proti vodě, vlhkosti a plynům stanovený z hmotnosti přesunovaného materiálu vodorovná dopravní vzdálenost do 50 m Příplatek k cenám za ruční zvětšený přesun přes vymezenou vodorovnou dopravní vzdálenost za každých dalších započatých 50 m</t>
  </si>
  <si>
    <t>-1303640576</t>
  </si>
  <si>
    <t>https://podminky.urs.cz/item/CS_URS_2025_01/998711129</t>
  </si>
  <si>
    <t>0,105*10</t>
  </si>
  <si>
    <t>SO 100-1 - Oprava povrchu ulice Jeřická</t>
  </si>
  <si>
    <t>113107221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</si>
  <si>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</si>
  <si>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-263974466</t>
  </si>
  <si>
    <t>https://podminky.urs.cz/item/CS_URS_2025_01/113107221</t>
  </si>
  <si>
    <t>"odstranění kameniva v chodníku tl. 100 mm" 747,200+46,400+93,100</t>
  </si>
  <si>
    <t>"odstranění kameniva ve vjezdech tl. 100 mm" 269,700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</si>
  <si>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</si>
  <si>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</si>
  <si>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1681570305</t>
  </si>
  <si>
    <t>https://podminky.urs.cz/item/CS_URS_2025_01/113107230</t>
  </si>
  <si>
    <t>"odstranění betonu v chodníku tl. 50 mm" 747,200+46,400+93,100</t>
  </si>
  <si>
    <t>"odstranění betonu ve vjezdech tl. 50 mm" 269,700</t>
  </si>
  <si>
    <t>-1765136364</t>
  </si>
  <si>
    <t>"lokální sanace - jen v případě nutnosti - počítáno cca 20%" (1578,6+696,4)*0,2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</si>
  <si>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</si>
  <si>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</si>
  <si>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-1730931891</t>
  </si>
  <si>
    <t>https://podminky.urs.cz/item/CS_URS_2025_01/113107241</t>
  </si>
  <si>
    <t>"odstranění asfaltu v chodníku tl. 50 mm" 747,200+46,400+93,100</t>
  </si>
  <si>
    <t>"odstranění asfaltu ve vjezdech tl. 50 mm" 269,700</t>
  </si>
  <si>
    <t>-577401932</t>
  </si>
  <si>
    <t>"odstranění asfaltu v tl. cca 110 mm" 1578,6+696,4</t>
  </si>
  <si>
    <t>113202111</t>
  </si>
  <si>
    <t>Vytrhání obrub s vybouráním lože, s přemístěním hmot na skládku na vzdálenost do 3 m nebo s naložením na dopravní prostředek z krajníků nebo obrubníků stojatých</t>
  </si>
  <si>
    <t>1533972879</t>
  </si>
  <si>
    <t>https://podminky.urs.cz/item/CS_URS_2025_01/113202111</t>
  </si>
  <si>
    <t>"odstranění kam. krajníků, krajníky budou očištěny a zpětně použity" 270</t>
  </si>
  <si>
    <t>113203111</t>
  </si>
  <si>
    <t>Vytrhání obrub s vybouráním lože, s přemístěním hmot na skládku na vzdálenost do 3 m nebo s naložením na dopravní prostředek z dlažebních kostek</t>
  </si>
  <si>
    <t>-1566914385</t>
  </si>
  <si>
    <t>https://podminky.urs.cz/item/CS_URS_2025_01/113203111</t>
  </si>
  <si>
    <t>"odstranění kam. kostek, kostky budou očištěny a odvezeny do skladu investora" 36*2</t>
  </si>
  <si>
    <t>121151123</t>
  </si>
  <si>
    <t>Sejmutí ornice strojně při souvislé ploše přes 500 m2, tl. vrstvy do 200 mm</t>
  </si>
  <si>
    <t>-437273291</t>
  </si>
  <si>
    <t>https://podminky.urs.cz/item/CS_URS_2025_01/121151123</t>
  </si>
  <si>
    <t>"obnova zeleně v tl. 200 mm" 555,300</t>
  </si>
  <si>
    <t>-2095427650</t>
  </si>
  <si>
    <t>"sejmutí ornice tl. 200 mm" 555,300*0,2</t>
  </si>
  <si>
    <t>1949884965</t>
  </si>
  <si>
    <t>111,060*10</t>
  </si>
  <si>
    <t>-1218373977</t>
  </si>
  <si>
    <t>"sejmutí ornice tl. 200 mm" 111,060*1,8</t>
  </si>
  <si>
    <t>-177598729</t>
  </si>
  <si>
    <t>-61430176</t>
  </si>
  <si>
    <t>"zeleň" 555,300</t>
  </si>
  <si>
    <t>-343645598</t>
  </si>
  <si>
    <t>555,300*0,025 "Přepočtené koeficientem množství</t>
  </si>
  <si>
    <t>1539580813</t>
  </si>
  <si>
    <t>"úprava pláně - zeleň" 555,300</t>
  </si>
  <si>
    <t>-2022872584</t>
  </si>
  <si>
    <t>115752418</t>
  </si>
  <si>
    <t xml:space="preserve">555,300*0,2*1,8"zemina pro znovuohumusování vegetačních ploch" </t>
  </si>
  <si>
    <t>183101321</t>
  </si>
  <si>
    <t>Hloubení jamek pro vysazování rostlin v zemině skupiny 1 až 4 s výměnou půdy z 100% v rovině nebo na svahu do 1:5, objemu přes 0,40 do 1,00 m3</t>
  </si>
  <si>
    <t>-295465492</t>
  </si>
  <si>
    <t>https://podminky.urs.cz/item/CS_URS_2025_01/183101321</t>
  </si>
  <si>
    <t>"hloubení jam pro přesazení stromu" 1</t>
  </si>
  <si>
    <t>10321100</t>
  </si>
  <si>
    <t>zahradní substrát pro výsadbu VL</t>
  </si>
  <si>
    <t>1408951566</t>
  </si>
  <si>
    <t>184102114</t>
  </si>
  <si>
    <t>Výsadba dřeviny s balem do předem vyhloubené jamky se zalitím v rovině nebo na svahu do 1:5, při průměru balu přes 400 do 500 mm</t>
  </si>
  <si>
    <t>1739248561</t>
  </si>
  <si>
    <t>https://podminky.urs.cz/item/CS_URS_2025_01/184102114</t>
  </si>
  <si>
    <t>184502112</t>
  </si>
  <si>
    <t>Vyzvednutí dřeviny k přesazení s balem v rovině nebo na svahu do 1:5, při průměru balu přes 400 do 500 mm</t>
  </si>
  <si>
    <t>753341943</t>
  </si>
  <si>
    <t>https://podminky.urs.cz/item/CS_URS_2025_01/184502112</t>
  </si>
  <si>
    <t>"přesazení stromů" 1</t>
  </si>
  <si>
    <t>184818232</t>
  </si>
  <si>
    <t>Ochrana kmene bedněním před poškozením stavebním provozem zřízení včetně odstranění výšky bednění do 2 m průměru kmene přes 300 do 500 mm</t>
  </si>
  <si>
    <t>1826895229</t>
  </si>
  <si>
    <t>https://podminky.urs.cz/item/CS_URS_2025_01/184818232</t>
  </si>
  <si>
    <t>"ochrana stromů" 8</t>
  </si>
  <si>
    <t>-1501801293</t>
  </si>
  <si>
    <t>"chodník - štěrkodrť tl. 150 mm" 747,200+46,400</t>
  </si>
  <si>
    <t>"vjezdy - štěrkodrť tl. 150 mm" 269,700</t>
  </si>
  <si>
    <t>564861011</t>
  </si>
  <si>
    <t>Podklad ze štěrkodrti ŠD s rozprostřením a zhutněním plochy jednotlivě do 100 m2, po zhutnění tl. 200 mm</t>
  </si>
  <si>
    <t>1079269503</t>
  </si>
  <si>
    <t>https://podminky.urs.cz/item/CS_URS_2025_01/564861011</t>
  </si>
  <si>
    <t>"parkovací stání - štěrkodrť tl. 200 mm" 93,100</t>
  </si>
  <si>
    <t>710380671</t>
  </si>
  <si>
    <t>"lokální sanace - jen v případě nutnosti - počítáno cca 20% SC tl. 150 mm" (1578,600+696,400)*0,2</t>
  </si>
  <si>
    <t>"parkovací stání - směs stmel. cementem tl. 150 mm" 93,100</t>
  </si>
  <si>
    <t>1524719661</t>
  </si>
  <si>
    <t>"dlažba vjezdy SC C8/10 tl. 100 mm" 269,700</t>
  </si>
  <si>
    <t>-1867596080</t>
  </si>
  <si>
    <t>"oprava povrchu vozovky s krytem z asfaltu - postřik spoj. z mod. asf. emulze 0,3 kg/m2" (1578,600+696,400)*2</t>
  </si>
  <si>
    <t>1984900439</t>
  </si>
  <si>
    <t>"oprava povrchu vozovky s krytem z asfaltu - asfaltový beton ACO 11 tl. 40 mm" 1578,6+696,400</t>
  </si>
  <si>
    <t>-178870508</t>
  </si>
  <si>
    <t>"oprava povrchu vozovky s krytem z asfaltu - asfaltový beton ACL 16 tl. 70 mm" 1578,600+696,400</t>
  </si>
  <si>
    <t>-1943510213</t>
  </si>
  <si>
    <t>"kladení bet. dlažby v chodníku tl. 60 mm" 747,200</t>
  </si>
  <si>
    <t>59245018</t>
  </si>
  <si>
    <t>dlažba skladebná betonová 200x100mm tl 60mm přírodní</t>
  </si>
  <si>
    <t>584825170</t>
  </si>
  <si>
    <t>747,2*1,02 'Přepočtené koeficientem množství</t>
  </si>
  <si>
    <t>-2032063451</t>
  </si>
  <si>
    <t>-172172588</t>
  </si>
  <si>
    <t xml:space="preserve">"kladení bet. dlažby pro OSP  tl. 80 mm" 46,400</t>
  </si>
  <si>
    <t>-306829226</t>
  </si>
  <si>
    <t>"dlažba pro OSP tl. 80 mm barevná" 46,400</t>
  </si>
  <si>
    <t>46,4*1,02 'Přepočtené koeficientem množství</t>
  </si>
  <si>
    <t>1807732748</t>
  </si>
  <si>
    <t>"kladení bet. dlažby ve vjezdech tl. 80 mm" 269,700</t>
  </si>
  <si>
    <t>"kladení bet. dlažby parkovací místa tl. 80 mm" 93,100</t>
  </si>
  <si>
    <t>59245005</t>
  </si>
  <si>
    <t>dlažba skladebná betonová 200x100mm tl 80mm barevná</t>
  </si>
  <si>
    <t>441954889</t>
  </si>
  <si>
    <t>362,8*1,01 'Přepočtené koeficientem množství</t>
  </si>
  <si>
    <t>1906480020</t>
  </si>
  <si>
    <t>"výšková úprava poklopů" 4+7</t>
  </si>
  <si>
    <t>-1126814756</t>
  </si>
  <si>
    <t>-1144792156</t>
  </si>
  <si>
    <t>1714519467</t>
  </si>
  <si>
    <t>"rektifikace znaků inž.sítí" 10</t>
  </si>
  <si>
    <t>1633123792</t>
  </si>
  <si>
    <t>"ochrana stožárů VO " 6</t>
  </si>
  <si>
    <t>-2011262155</t>
  </si>
  <si>
    <t>"ochrana SDZ" 17</t>
  </si>
  <si>
    <t>-2103290007</t>
  </si>
  <si>
    <t>1579950155</t>
  </si>
  <si>
    <t>"VDZ V7a" 14+14+12+10+12+12+12</t>
  </si>
  <si>
    <t>-1913771548</t>
  </si>
  <si>
    <t>526310011</t>
  </si>
  <si>
    <t>-1659518397</t>
  </si>
  <si>
    <t>-1572765688</t>
  </si>
  <si>
    <t>751275732</t>
  </si>
  <si>
    <t>"osazení bet. obrubníků ve vjezdech" 63,200</t>
  </si>
  <si>
    <t>-86444752</t>
  </si>
  <si>
    <t>63,2*1,02 'Přepočtené koeficientem množství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</si>
  <si>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</si>
  <si>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</si>
  <si>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43452316</t>
  </si>
  <si>
    <t>https://podminky.urs.cz/item/CS_URS_2025_01/916231113</t>
  </si>
  <si>
    <t>"osazení bet. obrubníků chodníkových ABO 8T 1000 x 80 x 250 mm" 129</t>
  </si>
  <si>
    <t>59217016</t>
  </si>
  <si>
    <t>obrubník betonový chodníkový 1000x80x250mm</t>
  </si>
  <si>
    <t>482813319</t>
  </si>
  <si>
    <t>129*1,02 'Přepočtené koeficientem množství</t>
  </si>
  <si>
    <t>916241113</t>
  </si>
  <si>
    <t>Osazení obrubníku kamenného se zřízením lože, s vyplněním a zatřením spár cementovou maltou ležatého s boční opěrou z betonu prostého, do lože z betonu prostého</t>
  </si>
  <si>
    <t>1559498702</t>
  </si>
  <si>
    <t>https://podminky.urs.cz/item/CS_URS_2025_01/916241113</t>
  </si>
  <si>
    <t>"osazení kam. krajníků, krajníky budou použity stávající" 270</t>
  </si>
  <si>
    <t>-707396903</t>
  </si>
  <si>
    <t>"lože pod obrubníky" 63,200*0,07</t>
  </si>
  <si>
    <t>"lože pod bet. obrubníky ABO 8T" 129*0,04</t>
  </si>
  <si>
    <t>-1388526145</t>
  </si>
  <si>
    <t>"asfaltová zálivka" 105</t>
  </si>
  <si>
    <t>452271150</t>
  </si>
  <si>
    <t>105</t>
  </si>
  <si>
    <t>-908023497</t>
  </si>
  <si>
    <t>"řezání asfaltu" 105</t>
  </si>
  <si>
    <t>340044447</t>
  </si>
  <si>
    <t>479504946</t>
  </si>
  <si>
    <t>"odstranění zpomalovacího prahu" 4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</si>
  <si>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</si>
  <si>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</si>
  <si>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-142676208</t>
  </si>
  <si>
    <t>https://podminky.urs.cz/item/CS_URS_2025_01/979024443</t>
  </si>
  <si>
    <t>"očištěnín kam. krajníků" 270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</si>
  <si>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</si>
  <si>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živicí nebo cementovou maltou</t>
  </si>
  <si>
    <t>601101896</t>
  </si>
  <si>
    <t>https://podminky.urs.cz/item/CS_URS_2025_01/979071112</t>
  </si>
  <si>
    <t>"očištění kam. kostek velkých a odvoz do skladu investora" 36</t>
  </si>
  <si>
    <t>-1916961495</t>
  </si>
  <si>
    <t>2001838185</t>
  </si>
  <si>
    <t>"kamenivo" 196,588</t>
  </si>
  <si>
    <t>1438576309</t>
  </si>
  <si>
    <t>236,588*19</t>
  </si>
  <si>
    <t>299280127</t>
  </si>
  <si>
    <t>"beton" 277,536+147,875</t>
  </si>
  <si>
    <t>"kam. kostky, odvoz do skladu investora" 8,280</t>
  </si>
  <si>
    <t>525936602</t>
  </si>
  <si>
    <t>433,691*19</t>
  </si>
  <si>
    <t>67</t>
  </si>
  <si>
    <t>-1418035553</t>
  </si>
  <si>
    <t>"živice" 113,327+718,900</t>
  </si>
  <si>
    <t>68</t>
  </si>
  <si>
    <t>-672068564</t>
  </si>
  <si>
    <t>832,227*19</t>
  </si>
  <si>
    <t>69</t>
  </si>
  <si>
    <t>-542066860</t>
  </si>
  <si>
    <t>70</t>
  </si>
  <si>
    <t>1711817118</t>
  </si>
  <si>
    <t>71</t>
  </si>
  <si>
    <t>-735012623</t>
  </si>
  <si>
    <t>72</t>
  </si>
  <si>
    <t>1021886366</t>
  </si>
  <si>
    <t>73</t>
  </si>
  <si>
    <t>590751210</t>
  </si>
  <si>
    <t>617,611*19</t>
  </si>
  <si>
    <t>74</t>
  </si>
  <si>
    <t>1567755455</t>
  </si>
  <si>
    <t>75</t>
  </si>
  <si>
    <t>2107040683</t>
  </si>
  <si>
    <t>76</t>
  </si>
  <si>
    <t>-605134929</t>
  </si>
  <si>
    <t>77</t>
  </si>
  <si>
    <t>2075033727</t>
  </si>
  <si>
    <t>ON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</si>
  <si>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</si>
  <si>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</si>
  <si>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</si>
  <si>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</si>
  <si>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</si>
  <si>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</si>
  <si>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</si>
  <si>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012203000</t>
  </si>
  <si>
    <t>Zeměměřičské práce před výstavbou</t>
  </si>
  <si>
    <t>1024</t>
  </si>
  <si>
    <t>-884354980</t>
  </si>
  <si>
    <t>https://podminky.urs.cz/item/CS_URS_2025_01/012203000</t>
  </si>
  <si>
    <t>012303000</t>
  </si>
  <si>
    <t>Zeměměřičské práce při provádění stavby</t>
  </si>
  <si>
    <t>232743302</t>
  </si>
  <si>
    <t>https://podminky.urs.cz/item/CS_URS_2025_01/012303000</t>
  </si>
  <si>
    <t>012403000</t>
  </si>
  <si>
    <t>Zeměměřičské práce po výstavbě</t>
  </si>
  <si>
    <t>1067022823</t>
  </si>
  <si>
    <t>https://podminky.urs.cz/item/CS_URS_2025_01/012403000</t>
  </si>
  <si>
    <t>013203000</t>
  </si>
  <si>
    <t>Dokumentace stavby RDS</t>
  </si>
  <si>
    <t>1534612963</t>
  </si>
  <si>
    <t>https://podminky.urs.cz/item/CS_URS_2025_01/013203000</t>
  </si>
  <si>
    <t>013254000</t>
  </si>
  <si>
    <t>Dokumentace skutečného provedení stavby</t>
  </si>
  <si>
    <t>866112708</t>
  </si>
  <si>
    <t>https://podminky.urs.cz/item/CS_URS_2025_01/013254000</t>
  </si>
  <si>
    <t>013274000</t>
  </si>
  <si>
    <t>Pasportizace objektu před započetím prací</t>
  </si>
  <si>
    <t>565415509</t>
  </si>
  <si>
    <t>https://podminky.urs.cz/item/CS_URS_2025_01/013274000</t>
  </si>
  <si>
    <t>013284000</t>
  </si>
  <si>
    <t>Pasportizace objektu po provedení prací</t>
  </si>
  <si>
    <t>-636817638</t>
  </si>
  <si>
    <t>https://podminky.urs.cz/item/CS_URS_2025_01/013284000</t>
  </si>
  <si>
    <t>VRN3</t>
  </si>
  <si>
    <t>Zařízení staveniště</t>
  </si>
  <si>
    <t>034303000</t>
  </si>
  <si>
    <t>Dopravní značení na staveništi</t>
  </si>
  <si>
    <t>-1179344625</t>
  </si>
  <si>
    <t>https://podminky.urs.cz/item/CS_URS_2025_01/034303000</t>
  </si>
  <si>
    <t>P</t>
  </si>
  <si>
    <t xml:space="preserve">Poznámka k položce:_x000d_
Dopravní značení na staveništěni dle DIO a DIR._x000d_
</t>
  </si>
  <si>
    <t>034503000</t>
  </si>
  <si>
    <t>Informační tabule na staveništi</t>
  </si>
  <si>
    <t>-15648398</t>
  </si>
  <si>
    <t>https://podminky.urs.cz/item/CS_URS_2025_01/034503000</t>
  </si>
  <si>
    <t>VRN4</t>
  </si>
  <si>
    <t>Inženýrská činnost</t>
  </si>
  <si>
    <t>043154000</t>
  </si>
  <si>
    <t>Zkoušky hutnicí</t>
  </si>
  <si>
    <t>-194161762</t>
  </si>
  <si>
    <t>"únosnost pláně, zkoušky hutnění" 1</t>
  </si>
  <si>
    <t>045203000</t>
  </si>
  <si>
    <t>Kompletační činnost</t>
  </si>
  <si>
    <t>285907973</t>
  </si>
  <si>
    <t>https://podminky.urs.cz/item/CS_URS_2025_01/045203000</t>
  </si>
  <si>
    <t>045303000</t>
  </si>
  <si>
    <t>Koordinační činnost</t>
  </si>
  <si>
    <t>-1025802380</t>
  </si>
  <si>
    <t>https://podminky.urs.cz/item/CS_URS_2025_01/045303000</t>
  </si>
  <si>
    <t>VRN9</t>
  </si>
  <si>
    <t>090001000</t>
  </si>
  <si>
    <t>-1098224998</t>
  </si>
  <si>
    <t>https://podminky.urs.cz/item/CS_URS_2025_01/090001000</t>
  </si>
  <si>
    <t xml:space="preserve">    VRN6 - Územní vlivy</t>
  </si>
  <si>
    <t xml:space="preserve">    VRN7 - Provozní vlivy</t>
  </si>
  <si>
    <t>030001000</t>
  </si>
  <si>
    <t>%</t>
  </si>
  <si>
    <t>1732881246</t>
  </si>
  <si>
    <t>https://podminky.urs.cz/item/CS_URS_2025_01/030001000</t>
  </si>
  <si>
    <t xml:space="preserve">Poznámka k položce:_x000d_
Zajištění prostoru a vybudování zařízení staveniště včetně potřebných staveništních komunikací._x000d_
Oplocení stavby a staveniště mobilním oplocení s potřebnými přechodovými lávkami pro pěší._x000d_
</t>
  </si>
  <si>
    <t>VRN6</t>
  </si>
  <si>
    <t>Územní vlivy</t>
  </si>
  <si>
    <t>060001000</t>
  </si>
  <si>
    <t>1478792060</t>
  </si>
  <si>
    <t>https://podminky.urs.cz/item/CS_URS_2025_01/060001000</t>
  </si>
  <si>
    <t>VRN7</t>
  </si>
  <si>
    <t>Provozní vlivy</t>
  </si>
  <si>
    <t>070001000</t>
  </si>
  <si>
    <t>-2033494415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</si>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</sst>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6171" TargetMode="External" /><Relationship Id="rId3" Type="http://schemas.openxmlformats.org/officeDocument/2006/relationships/hyperlink" Target="https://podminky.urs.cz/item/CS_URS_2025_01/113107162" TargetMode="External" /><Relationship Id="rId4" Type="http://schemas.openxmlformats.org/officeDocument/2006/relationships/hyperlink" Target="https://podminky.urs.cz/item/CS_URS_2025_01/113107170" TargetMode="External" /><Relationship Id="rId5" Type="http://schemas.openxmlformats.org/officeDocument/2006/relationships/hyperlink" Target="https://podminky.urs.cz/item/CS_URS_2025_01/113107222" TargetMode="External" /><Relationship Id="rId6" Type="http://schemas.openxmlformats.org/officeDocument/2006/relationships/hyperlink" Target="https://podminky.urs.cz/item/CS_URS_2025_01/113107231" TargetMode="External" /><Relationship Id="rId7" Type="http://schemas.openxmlformats.org/officeDocument/2006/relationships/hyperlink" Target="https://podminky.urs.cz/item/CS_URS_2025_01/113107243" TargetMode="External" /><Relationship Id="rId8" Type="http://schemas.openxmlformats.org/officeDocument/2006/relationships/hyperlink" Target="https://podminky.urs.cz/item/CS_URS_2025_01/113201112" TargetMode="External" /><Relationship Id="rId9" Type="http://schemas.openxmlformats.org/officeDocument/2006/relationships/hyperlink" Target="https://podminky.urs.cz/item/CS_URS_2025_01/121112003" TargetMode="External" /><Relationship Id="rId10" Type="http://schemas.openxmlformats.org/officeDocument/2006/relationships/hyperlink" Target="https://podminky.urs.cz/item/CS_URS_2025_01/162251102" TargetMode="External" /><Relationship Id="rId11" Type="http://schemas.openxmlformats.org/officeDocument/2006/relationships/hyperlink" Target="https://podminky.urs.cz/item/CS_URS_2025_01/162751119" TargetMode="External" /><Relationship Id="rId12" Type="http://schemas.openxmlformats.org/officeDocument/2006/relationships/hyperlink" Target="https://podminky.urs.cz/item/CS_URS_2025_01/171201231" TargetMode="External" /><Relationship Id="rId13" Type="http://schemas.openxmlformats.org/officeDocument/2006/relationships/hyperlink" Target="https://podminky.urs.cz/item/CS_URS_2025_01/171251201" TargetMode="External" /><Relationship Id="rId14" Type="http://schemas.openxmlformats.org/officeDocument/2006/relationships/hyperlink" Target="https://podminky.urs.cz/item/CS_URS_2025_01/181411131" TargetMode="External" /><Relationship Id="rId15" Type="http://schemas.openxmlformats.org/officeDocument/2006/relationships/hyperlink" Target="https://podminky.urs.cz/item/CS_URS_2025_01/181951111" TargetMode="External" /><Relationship Id="rId16" Type="http://schemas.openxmlformats.org/officeDocument/2006/relationships/hyperlink" Target="https://podminky.urs.cz/item/CS_URS_2025_01/182351124" TargetMode="External" /><Relationship Id="rId17" Type="http://schemas.openxmlformats.org/officeDocument/2006/relationships/hyperlink" Target="https://podminky.urs.cz/item/CS_URS_2025_01/564851111" TargetMode="External" /><Relationship Id="rId18" Type="http://schemas.openxmlformats.org/officeDocument/2006/relationships/hyperlink" Target="https://podminky.urs.cz/item/CS_URS_2025_01/567122114" TargetMode="External" /><Relationship Id="rId19" Type="http://schemas.openxmlformats.org/officeDocument/2006/relationships/hyperlink" Target="https://podminky.urs.cz/item/CS_URS_2025_01/573231106" TargetMode="External" /><Relationship Id="rId20" Type="http://schemas.openxmlformats.org/officeDocument/2006/relationships/hyperlink" Target="https://podminky.urs.cz/item/CS_URS_2025_01/577134111" TargetMode="External" /><Relationship Id="rId21" Type="http://schemas.openxmlformats.org/officeDocument/2006/relationships/hyperlink" Target="https://podminky.urs.cz/item/CS_URS_2025_01/577165112" TargetMode="External" /><Relationship Id="rId22" Type="http://schemas.openxmlformats.org/officeDocument/2006/relationships/hyperlink" Target="https://podminky.urs.cz/item/CS_URS_2025_01/596211112" TargetMode="External" /><Relationship Id="rId23" Type="http://schemas.openxmlformats.org/officeDocument/2006/relationships/hyperlink" Target="https://podminky.urs.cz/item/CS_URS_2025_01/596211211" TargetMode="External" /><Relationship Id="rId24" Type="http://schemas.openxmlformats.org/officeDocument/2006/relationships/hyperlink" Target="https://podminky.urs.cz/item/CS_URS_2025_01/596212213" TargetMode="External" /><Relationship Id="rId25" Type="http://schemas.openxmlformats.org/officeDocument/2006/relationships/hyperlink" Target="https://podminky.urs.cz/item/CS_URS_2025_01/899133211" TargetMode="External" /><Relationship Id="rId26" Type="http://schemas.openxmlformats.org/officeDocument/2006/relationships/hyperlink" Target="https://podminky.urs.cz/item/CS_URS_2025_01/915111111" TargetMode="External" /><Relationship Id="rId27" Type="http://schemas.openxmlformats.org/officeDocument/2006/relationships/hyperlink" Target="https://podminky.urs.cz/item/CS_URS_2025_01/915131111" TargetMode="External" /><Relationship Id="rId28" Type="http://schemas.openxmlformats.org/officeDocument/2006/relationships/hyperlink" Target="https://podminky.urs.cz/item/CS_URS_2025_01/915211112" TargetMode="External" /><Relationship Id="rId29" Type="http://schemas.openxmlformats.org/officeDocument/2006/relationships/hyperlink" Target="https://podminky.urs.cz/item/CS_URS_2025_01/915231112" TargetMode="External" /><Relationship Id="rId30" Type="http://schemas.openxmlformats.org/officeDocument/2006/relationships/hyperlink" Target="https://podminky.urs.cz/item/CS_URS_2025_01/915611111" TargetMode="External" /><Relationship Id="rId31" Type="http://schemas.openxmlformats.org/officeDocument/2006/relationships/hyperlink" Target="https://podminky.urs.cz/item/CS_URS_2025_01/915621111" TargetMode="External" /><Relationship Id="rId32" Type="http://schemas.openxmlformats.org/officeDocument/2006/relationships/hyperlink" Target="https://podminky.urs.cz/item/CS_URS_2025_01/916131113" TargetMode="External" /><Relationship Id="rId33" Type="http://schemas.openxmlformats.org/officeDocument/2006/relationships/hyperlink" Target="https://podminky.urs.cz/item/CS_URS_2025_01/916991121" TargetMode="External" /><Relationship Id="rId34" Type="http://schemas.openxmlformats.org/officeDocument/2006/relationships/hyperlink" Target="https://podminky.urs.cz/item/CS_URS_2025_01/919112233" TargetMode="External" /><Relationship Id="rId35" Type="http://schemas.openxmlformats.org/officeDocument/2006/relationships/hyperlink" Target="https://podminky.urs.cz/item/CS_URS_2025_01/919122132" TargetMode="External" /><Relationship Id="rId36" Type="http://schemas.openxmlformats.org/officeDocument/2006/relationships/hyperlink" Target="https://podminky.urs.cz/item/CS_URS_2025_01/919735113" TargetMode="External" /><Relationship Id="rId37" Type="http://schemas.openxmlformats.org/officeDocument/2006/relationships/hyperlink" Target="https://podminky.urs.cz/item/CS_URS_2025_01/938908411" TargetMode="External" /><Relationship Id="rId38" Type="http://schemas.openxmlformats.org/officeDocument/2006/relationships/hyperlink" Target="https://podminky.urs.cz/item/CS_URS_2025_01/966006261" TargetMode="External" /><Relationship Id="rId39" Type="http://schemas.openxmlformats.org/officeDocument/2006/relationships/hyperlink" Target="https://podminky.urs.cz/item/CS_URS_2025_01/979054451" TargetMode="External" /><Relationship Id="rId40" Type="http://schemas.openxmlformats.org/officeDocument/2006/relationships/hyperlink" Target="https://podminky.urs.cz/item/CS_URS_2025_01/997221551" TargetMode="External" /><Relationship Id="rId41" Type="http://schemas.openxmlformats.org/officeDocument/2006/relationships/hyperlink" Target="https://podminky.urs.cz/item/CS_URS_2025_01/997221559" TargetMode="External" /><Relationship Id="rId42" Type="http://schemas.openxmlformats.org/officeDocument/2006/relationships/hyperlink" Target="https://podminky.urs.cz/item/CS_URS_2025_01/997221561" TargetMode="External" /><Relationship Id="rId43" Type="http://schemas.openxmlformats.org/officeDocument/2006/relationships/hyperlink" Target="https://podminky.urs.cz/item/CS_URS_2025_01/997221569" TargetMode="External" /><Relationship Id="rId44" Type="http://schemas.openxmlformats.org/officeDocument/2006/relationships/hyperlink" Target="https://podminky.urs.cz/item/CS_URS_2025_01/997221571" TargetMode="External" /><Relationship Id="rId45" Type="http://schemas.openxmlformats.org/officeDocument/2006/relationships/hyperlink" Target="https://podminky.urs.cz/item/CS_URS_2025_01/997221579" TargetMode="External" /><Relationship Id="rId46" Type="http://schemas.openxmlformats.org/officeDocument/2006/relationships/hyperlink" Target="https://podminky.urs.cz/item/CS_URS_2025_01/997221861" TargetMode="External" /><Relationship Id="rId47" Type="http://schemas.openxmlformats.org/officeDocument/2006/relationships/hyperlink" Target="https://podminky.urs.cz/item/CS_URS_2025_01/997221873" TargetMode="External" /><Relationship Id="rId48" Type="http://schemas.openxmlformats.org/officeDocument/2006/relationships/hyperlink" Target="https://podminky.urs.cz/item/CS_URS_2025_01/997221875" TargetMode="External" /><Relationship Id="rId49" Type="http://schemas.openxmlformats.org/officeDocument/2006/relationships/hyperlink" Target="https://podminky.urs.cz/item/CS_URS_2025_01/998225111" TargetMode="External" /><Relationship Id="rId50" Type="http://schemas.openxmlformats.org/officeDocument/2006/relationships/hyperlink" Target="https://podminky.urs.cz/item/CS_URS_2025_01/998225191" TargetMode="External" /><Relationship Id="rId51" Type="http://schemas.openxmlformats.org/officeDocument/2006/relationships/hyperlink" Target="https://podminky.urs.cz/item/CS_URS_2025_01/711161173" TargetMode="External" /><Relationship Id="rId52" Type="http://schemas.openxmlformats.org/officeDocument/2006/relationships/hyperlink" Target="https://podminky.urs.cz/item/CS_URS_2025_01/998711121" TargetMode="External" /><Relationship Id="rId53" Type="http://schemas.openxmlformats.org/officeDocument/2006/relationships/hyperlink" Target="https://podminky.urs.cz/item/CS_URS_2025_01/998711129" TargetMode="External" /><Relationship Id="rId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221" TargetMode="External" /><Relationship Id="rId2" Type="http://schemas.openxmlformats.org/officeDocument/2006/relationships/hyperlink" Target="https://podminky.urs.cz/item/CS_URS_2025_01/113107230" TargetMode="External" /><Relationship Id="rId3" Type="http://schemas.openxmlformats.org/officeDocument/2006/relationships/hyperlink" Target="https://podminky.urs.cz/item/CS_URS_2025_01/113107231" TargetMode="External" /><Relationship Id="rId4" Type="http://schemas.openxmlformats.org/officeDocument/2006/relationships/hyperlink" Target="https://podminky.urs.cz/item/CS_URS_2025_01/113107241" TargetMode="External" /><Relationship Id="rId5" Type="http://schemas.openxmlformats.org/officeDocument/2006/relationships/hyperlink" Target="https://podminky.urs.cz/item/CS_URS_2025_01/113107243" TargetMode="External" /><Relationship Id="rId6" Type="http://schemas.openxmlformats.org/officeDocument/2006/relationships/hyperlink" Target="https://podminky.urs.cz/item/CS_URS_2025_01/113202111" TargetMode="External" /><Relationship Id="rId7" Type="http://schemas.openxmlformats.org/officeDocument/2006/relationships/hyperlink" Target="https://podminky.urs.cz/item/CS_URS_2025_01/113203111" TargetMode="External" /><Relationship Id="rId8" Type="http://schemas.openxmlformats.org/officeDocument/2006/relationships/hyperlink" Target="https://podminky.urs.cz/item/CS_URS_2025_01/121151123" TargetMode="External" /><Relationship Id="rId9" Type="http://schemas.openxmlformats.org/officeDocument/2006/relationships/hyperlink" Target="https://podminky.urs.cz/item/CS_URS_2025_01/162251102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1251201" TargetMode="External" /><Relationship Id="rId13" Type="http://schemas.openxmlformats.org/officeDocument/2006/relationships/hyperlink" Target="https://podminky.urs.cz/item/CS_URS_2025_01/181411131" TargetMode="External" /><Relationship Id="rId14" Type="http://schemas.openxmlformats.org/officeDocument/2006/relationships/hyperlink" Target="https://podminky.urs.cz/item/CS_URS_2025_01/181951111" TargetMode="External" /><Relationship Id="rId15" Type="http://schemas.openxmlformats.org/officeDocument/2006/relationships/hyperlink" Target="https://podminky.urs.cz/item/CS_URS_2025_01/182351124" TargetMode="External" /><Relationship Id="rId16" Type="http://schemas.openxmlformats.org/officeDocument/2006/relationships/hyperlink" Target="https://podminky.urs.cz/item/CS_URS_2025_01/183101321" TargetMode="External" /><Relationship Id="rId17" Type="http://schemas.openxmlformats.org/officeDocument/2006/relationships/hyperlink" Target="https://podminky.urs.cz/item/CS_URS_2025_01/184102114" TargetMode="External" /><Relationship Id="rId18" Type="http://schemas.openxmlformats.org/officeDocument/2006/relationships/hyperlink" Target="https://podminky.urs.cz/item/CS_URS_2025_01/184502112" TargetMode="External" /><Relationship Id="rId19" Type="http://schemas.openxmlformats.org/officeDocument/2006/relationships/hyperlink" Target="https://podminky.urs.cz/item/CS_URS_2025_01/184818232" TargetMode="External" /><Relationship Id="rId20" Type="http://schemas.openxmlformats.org/officeDocument/2006/relationships/hyperlink" Target="https://podminky.urs.cz/item/CS_URS_2025_01/564851111" TargetMode="External" /><Relationship Id="rId21" Type="http://schemas.openxmlformats.org/officeDocument/2006/relationships/hyperlink" Target="https://podminky.urs.cz/item/CS_URS_2025_01/564861011" TargetMode="External" /><Relationship Id="rId22" Type="http://schemas.openxmlformats.org/officeDocument/2006/relationships/hyperlink" Target="https://podminky.urs.cz/item/CS_URS_2025_01/567122114" TargetMode="External" /><Relationship Id="rId23" Type="http://schemas.openxmlformats.org/officeDocument/2006/relationships/hyperlink" Target="https://podminky.urs.cz/item/CS_URS_2025_01/573231106" TargetMode="External" /><Relationship Id="rId24" Type="http://schemas.openxmlformats.org/officeDocument/2006/relationships/hyperlink" Target="https://podminky.urs.cz/item/CS_URS_2025_01/577134111" TargetMode="External" /><Relationship Id="rId25" Type="http://schemas.openxmlformats.org/officeDocument/2006/relationships/hyperlink" Target="https://podminky.urs.cz/item/CS_URS_2025_01/577165112" TargetMode="External" /><Relationship Id="rId26" Type="http://schemas.openxmlformats.org/officeDocument/2006/relationships/hyperlink" Target="https://podminky.urs.cz/item/CS_URS_2025_01/596211112" TargetMode="External" /><Relationship Id="rId27" Type="http://schemas.openxmlformats.org/officeDocument/2006/relationships/hyperlink" Target="https://podminky.urs.cz/item/CS_URS_2025_01/596211211" TargetMode="External" /><Relationship Id="rId28" Type="http://schemas.openxmlformats.org/officeDocument/2006/relationships/hyperlink" Target="https://podminky.urs.cz/item/CS_URS_2025_01/596212213" TargetMode="External" /><Relationship Id="rId29" Type="http://schemas.openxmlformats.org/officeDocument/2006/relationships/hyperlink" Target="https://podminky.urs.cz/item/CS_URS_2025_01/899133211" TargetMode="External" /><Relationship Id="rId30" Type="http://schemas.openxmlformats.org/officeDocument/2006/relationships/hyperlink" Target="https://podminky.urs.cz/item/CS_URS_2025_01/915111111" TargetMode="External" /><Relationship Id="rId31" Type="http://schemas.openxmlformats.org/officeDocument/2006/relationships/hyperlink" Target="https://podminky.urs.cz/item/CS_URS_2025_01/915131111" TargetMode="External" /><Relationship Id="rId32" Type="http://schemas.openxmlformats.org/officeDocument/2006/relationships/hyperlink" Target="https://podminky.urs.cz/item/CS_URS_2025_01/915211112" TargetMode="External" /><Relationship Id="rId33" Type="http://schemas.openxmlformats.org/officeDocument/2006/relationships/hyperlink" Target="https://podminky.urs.cz/item/CS_URS_2025_01/915231112" TargetMode="External" /><Relationship Id="rId34" Type="http://schemas.openxmlformats.org/officeDocument/2006/relationships/hyperlink" Target="https://podminky.urs.cz/item/CS_URS_2025_01/915611111" TargetMode="External" /><Relationship Id="rId35" Type="http://schemas.openxmlformats.org/officeDocument/2006/relationships/hyperlink" Target="https://podminky.urs.cz/item/CS_URS_2025_01/915621111" TargetMode="External" /><Relationship Id="rId36" Type="http://schemas.openxmlformats.org/officeDocument/2006/relationships/hyperlink" Target="https://podminky.urs.cz/item/CS_URS_2025_01/916131113" TargetMode="External" /><Relationship Id="rId37" Type="http://schemas.openxmlformats.org/officeDocument/2006/relationships/hyperlink" Target="https://podminky.urs.cz/item/CS_URS_2025_01/916231113" TargetMode="External" /><Relationship Id="rId38" Type="http://schemas.openxmlformats.org/officeDocument/2006/relationships/hyperlink" Target="https://podminky.urs.cz/item/CS_URS_2025_01/916241113" TargetMode="External" /><Relationship Id="rId39" Type="http://schemas.openxmlformats.org/officeDocument/2006/relationships/hyperlink" Target="https://podminky.urs.cz/item/CS_URS_2025_01/916991121" TargetMode="External" /><Relationship Id="rId40" Type="http://schemas.openxmlformats.org/officeDocument/2006/relationships/hyperlink" Target="https://podminky.urs.cz/item/CS_URS_2025_01/919112233" TargetMode="External" /><Relationship Id="rId41" Type="http://schemas.openxmlformats.org/officeDocument/2006/relationships/hyperlink" Target="https://podminky.urs.cz/item/CS_URS_2025_01/919122132" TargetMode="External" /><Relationship Id="rId42" Type="http://schemas.openxmlformats.org/officeDocument/2006/relationships/hyperlink" Target="https://podminky.urs.cz/item/CS_URS_2025_01/919735113" TargetMode="External" /><Relationship Id="rId43" Type="http://schemas.openxmlformats.org/officeDocument/2006/relationships/hyperlink" Target="https://podminky.urs.cz/item/CS_URS_2025_01/938908411" TargetMode="External" /><Relationship Id="rId44" Type="http://schemas.openxmlformats.org/officeDocument/2006/relationships/hyperlink" Target="https://podminky.urs.cz/item/CS_URS_2025_01/966006261" TargetMode="External" /><Relationship Id="rId45" Type="http://schemas.openxmlformats.org/officeDocument/2006/relationships/hyperlink" Target="https://podminky.urs.cz/item/CS_URS_2025_01/979024443" TargetMode="External" /><Relationship Id="rId46" Type="http://schemas.openxmlformats.org/officeDocument/2006/relationships/hyperlink" Target="https://podminky.urs.cz/item/CS_URS_2025_01/979071112" TargetMode="External" /><Relationship Id="rId47" Type="http://schemas.openxmlformats.org/officeDocument/2006/relationships/hyperlink" Target="https://podminky.urs.cz/item/CS_URS_2025_01/997221551" TargetMode="External" /><Relationship Id="rId48" Type="http://schemas.openxmlformats.org/officeDocument/2006/relationships/hyperlink" Target="https://podminky.urs.cz/item/CS_URS_2025_01/997221559" TargetMode="External" /><Relationship Id="rId49" Type="http://schemas.openxmlformats.org/officeDocument/2006/relationships/hyperlink" Target="https://podminky.urs.cz/item/CS_URS_2025_01/997221561" TargetMode="External" /><Relationship Id="rId50" Type="http://schemas.openxmlformats.org/officeDocument/2006/relationships/hyperlink" Target="https://podminky.urs.cz/item/CS_URS_2025_01/997221569" TargetMode="External" /><Relationship Id="rId51" Type="http://schemas.openxmlformats.org/officeDocument/2006/relationships/hyperlink" Target="https://podminky.urs.cz/item/CS_URS_2025_01/997221571" TargetMode="External" /><Relationship Id="rId52" Type="http://schemas.openxmlformats.org/officeDocument/2006/relationships/hyperlink" Target="https://podminky.urs.cz/item/CS_URS_2025_01/997221579" TargetMode="External" /><Relationship Id="rId53" Type="http://schemas.openxmlformats.org/officeDocument/2006/relationships/hyperlink" Target="https://podminky.urs.cz/item/CS_URS_2025_01/997221861" TargetMode="External" /><Relationship Id="rId54" Type="http://schemas.openxmlformats.org/officeDocument/2006/relationships/hyperlink" Target="https://podminky.urs.cz/item/CS_URS_2025_01/997221873" TargetMode="External" /><Relationship Id="rId55" Type="http://schemas.openxmlformats.org/officeDocument/2006/relationships/hyperlink" Target="https://podminky.urs.cz/item/CS_URS_2025_01/997221875" TargetMode="External" /><Relationship Id="rId56" Type="http://schemas.openxmlformats.org/officeDocument/2006/relationships/hyperlink" Target="https://podminky.urs.cz/item/CS_URS_2025_01/998225111" TargetMode="External" /><Relationship Id="rId57" Type="http://schemas.openxmlformats.org/officeDocument/2006/relationships/hyperlink" Target="https://podminky.urs.cz/item/CS_URS_2025_01/998225191" TargetMode="External" /><Relationship Id="rId58" Type="http://schemas.openxmlformats.org/officeDocument/2006/relationships/hyperlink" Target="https://podminky.urs.cz/item/CS_URS_2025_01/711161173" TargetMode="External" /><Relationship Id="rId59" Type="http://schemas.openxmlformats.org/officeDocument/2006/relationships/hyperlink" Target="https://podminky.urs.cz/item/CS_URS_2025_01/998711121" TargetMode="External" /><Relationship Id="rId60" Type="http://schemas.openxmlformats.org/officeDocument/2006/relationships/hyperlink" Target="https://podminky.urs.cz/item/CS_URS_2025_01/998711129" TargetMode="External" /><Relationship Id="rId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03000" TargetMode="External" /><Relationship Id="rId5" Type="http://schemas.openxmlformats.org/officeDocument/2006/relationships/hyperlink" Target="https://podminky.urs.cz/item/CS_URS_2025_01/013254000" TargetMode="External" /><Relationship Id="rId6" Type="http://schemas.openxmlformats.org/officeDocument/2006/relationships/hyperlink" Target="https://podminky.urs.cz/item/CS_URS_2025_01/013274000" TargetMode="External" /><Relationship Id="rId7" Type="http://schemas.openxmlformats.org/officeDocument/2006/relationships/hyperlink" Target="https://podminky.urs.cz/item/CS_URS_2025_01/013284000" TargetMode="External" /><Relationship Id="rId8" Type="http://schemas.openxmlformats.org/officeDocument/2006/relationships/hyperlink" Target="https://podminky.urs.cz/item/CS_URS_2025_01/0343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45203000" TargetMode="External" /><Relationship Id="rId11" Type="http://schemas.openxmlformats.org/officeDocument/2006/relationships/hyperlink" Target="https://podminky.urs.cz/item/CS_URS_2025_01/045303000" TargetMode="External" /><Relationship Id="rId12" Type="http://schemas.openxmlformats.org/officeDocument/2006/relationships/hyperlink" Target="https://podminky.urs.cz/item/CS_URS_2025_01/090001000" TargetMode="External" /><Relationship Id="rId1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60001000" TargetMode="External" /><Relationship Id="rId3" Type="http://schemas.openxmlformats.org/officeDocument/2006/relationships/hyperlink" Target="https://podminky.urs.cz/item/CS_URS_2025_01/070001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01052025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povrchu ulic Vysokovská a Jeřická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MČ Praha 20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1. 5. 2025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TMI Building s.r.o., Kakosova 1189/8, Praha 5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100 - Oprava povrchu u...'!J30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100 - Oprava povrchu u...'!P88</f>
        <v>0</v>
      </c>
      <c r="AV55" s="121">
        <f>'SO 100 - Oprava povrchu u...'!J33</f>
        <v>0</v>
      </c>
      <c r="AW55" s="121">
        <f>'SO 100 - Oprava povrchu u...'!J34</f>
        <v>0</v>
      </c>
      <c r="AX55" s="121">
        <f>'SO 100 - Oprava povrchu u...'!J35</f>
        <v>0</v>
      </c>
      <c r="AY55" s="121">
        <f>'SO 100 - Oprava povrchu u...'!J36</f>
        <v>0</v>
      </c>
      <c r="AZ55" s="121">
        <f>'SO 100 - Oprava povrchu u...'!F33</f>
        <v>0</v>
      </c>
      <c r="BA55" s="121">
        <f>'SO 100 - Oprava povrchu u...'!F34</f>
        <v>0</v>
      </c>
      <c r="BB55" s="121">
        <f>'SO 100 - Oprava povrchu u...'!F35</f>
        <v>0</v>
      </c>
      <c r="BC55" s="121">
        <f>'SO 100 - Oprava povrchu u...'!F36</f>
        <v>0</v>
      </c>
      <c r="BD55" s="123">
        <f>'SO 100 - Oprava povrchu u...'!F37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100-1 - Oprava povrchu...'!J30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'SO 100-1 - Oprava povrchu...'!P88</f>
        <v>0</v>
      </c>
      <c r="AV56" s="121">
        <f>'SO 100-1 - Oprava povrchu...'!J33</f>
        <v>0</v>
      </c>
      <c r="AW56" s="121">
        <f>'SO 100-1 - Oprava povrchu...'!J34</f>
        <v>0</v>
      </c>
      <c r="AX56" s="121">
        <f>'SO 100-1 - Oprava povrchu...'!J35</f>
        <v>0</v>
      </c>
      <c r="AY56" s="121">
        <f>'SO 100-1 - Oprava povrchu...'!J36</f>
        <v>0</v>
      </c>
      <c r="AZ56" s="121">
        <f>'SO 100-1 - Oprava povrchu...'!F33</f>
        <v>0</v>
      </c>
      <c r="BA56" s="121">
        <f>'SO 100-1 - Oprava povrchu...'!F34</f>
        <v>0</v>
      </c>
      <c r="BB56" s="121">
        <f>'SO 100-1 - Oprava povrchu...'!F35</f>
        <v>0</v>
      </c>
      <c r="BC56" s="121">
        <f>'SO 100-1 - Oprava povrchu...'!F36</f>
        <v>0</v>
      </c>
      <c r="BD56" s="123">
        <f>'SO 100-1 - Oprava povrchu...'!F37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16.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'ON - Ostatní náklady'!J30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'ON - Ostatní náklady'!P84</f>
        <v>0</v>
      </c>
      <c r="AV57" s="121">
        <f>'ON - Ostatní náklady'!J33</f>
        <v>0</v>
      </c>
      <c r="AW57" s="121">
        <f>'ON - Ostatní náklady'!J34</f>
        <v>0</v>
      </c>
      <c r="AX57" s="121">
        <f>'ON - Ostatní náklady'!J35</f>
        <v>0</v>
      </c>
      <c r="AY57" s="121">
        <f>'ON - Ostatní náklady'!J36</f>
        <v>0</v>
      </c>
      <c r="AZ57" s="121">
        <f>'ON - Ostatní náklady'!F33</f>
        <v>0</v>
      </c>
      <c r="BA57" s="121">
        <f>'ON - Ostatní náklady'!F34</f>
        <v>0</v>
      </c>
      <c r="BB57" s="121">
        <f>'ON - Ostatní náklady'!F35</f>
        <v>0</v>
      </c>
      <c r="BC57" s="121">
        <f>'ON - Ostatní náklady'!F36</f>
        <v>0</v>
      </c>
      <c r="BD57" s="123">
        <f>'ON - Ostatní náklady'!F37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16.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'VRN - Vedlejší rozpočtové...'!J30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80</v>
      </c>
      <c r="AR58" s="119"/>
      <c r="AS58" s="125">
        <v>0</v>
      </c>
      <c r="AT58" s="126">
        <f>ROUND(SUM(AV58:AW58),2)</f>
        <v>0</v>
      </c>
      <c r="AU58" s="127">
        <f>'VRN - Vedlejší rozpočtové...'!P83</f>
        <v>0</v>
      </c>
      <c r="AV58" s="126">
        <f>'VRN - Vedlejší rozpočtové...'!J33</f>
        <v>0</v>
      </c>
      <c r="AW58" s="126">
        <f>'VRN - Vedlejší rozpočtové...'!J34</f>
        <v>0</v>
      </c>
      <c r="AX58" s="126">
        <f>'VRN - Vedlejší rozpočtové...'!J35</f>
        <v>0</v>
      </c>
      <c r="AY58" s="126">
        <f>'VRN - Vedlejší rozpočtové...'!J36</f>
        <v>0</v>
      </c>
      <c r="AZ58" s="126">
        <f>'VRN - Vedlejší rozpočtové...'!F33</f>
        <v>0</v>
      </c>
      <c r="BA58" s="126">
        <f>'VRN - Vedlejší rozpočtové...'!F34</f>
        <v>0</v>
      </c>
      <c r="BB58" s="126">
        <f>'VRN - Vedlejší rozpočtové...'!F35</f>
        <v>0</v>
      </c>
      <c r="BC58" s="126">
        <f>'VRN - Vedlejší rozpočtové...'!F36</f>
        <v>0</v>
      </c>
      <c r="BD58" s="128">
        <f>'VRN - Vedlejší rozpočtové...'!F37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NcYiA1p8sIFxBIii0Zi6D3qD88soRGPhKIGFAj5GRNXEQroJWPsB2/GJPfULlsHI4ErxeKZzRflO+8fBl00yKQ==" hashValue="N3hBhFmfit/R6wiYvQrNhIp8/GdS5dpr2Ffu4XC69qlki2kLw8snY3axn0HmIE4KVcTNAdMXEvDgZaauybl7E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0 - Oprava povrchu u...'!C2" display="/"/>
    <hyperlink ref="A56" location="'SO 100-1 - Oprava povrchu...'!C2" display="/"/>
    <hyperlink ref="A57" location="'ON - Ostatní náklady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povrchu ulic Vysokovská a Jeřická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ROUND((SUM(BE88:BE341)),  2)</f>
        <v>0</v>
      </c>
      <c r="G33" s="39"/>
      <c r="H33" s="39"/>
      <c r="I33" s="149">
        <v>0.20999999999999999</v>
      </c>
      <c r="J33" s="148">
        <f>ROUND(((SUM(BE88:BE341))*I33),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ROUND((SUM(BF88:BF341)),  2)</f>
        <v>0</v>
      </c>
      <c r="G34" s="39"/>
      <c r="H34" s="39"/>
      <c r="I34" s="149">
        <v>0.12</v>
      </c>
      <c r="J34" s="148">
        <f>ROUND(((SUM(BF88:BF341))*I34),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ROUND((SUM(BG88:BG341)),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ROUND((SUM(BH88:BH341)),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ROUND((SUM(BI88:BI341)),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povrchu ulic Vysokovská a Jeřická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100 - Oprava povrchu ulice Vysokovská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1. 5. 2025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TMI Building s.r.o., Kakosova 1189/8, Praha 5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J161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J205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J215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J279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J320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107</v>
      </c>
      <c r="E67" s="169"/>
      <c r="F67" s="169"/>
      <c r="G67" s="169"/>
      <c r="H67" s="169"/>
      <c r="I67" s="169"/>
      <c r="J67" s="170">
        <f>J327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J328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Oprava povrchu ulic Vysokovská a Jeřická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94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100 - Oprava povrchu ulice Vysokovská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MČ Praha 20</v>
      </c>
      <c r="G82" s="41"/>
      <c r="H82" s="41"/>
      <c r="I82" s="33" t="s">
        <v>23</v>
      </c>
      <c r="J82" s="73" t="str">
        <f>IF(J12="","",J12)</f>
        <v>1. 5. 2025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31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40.0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33</v>
      </c>
      <c r="J85" s="37" t="str">
        <f>E24</f>
        <v>TMI Building s.r.o., Kakosova 1189/8, Praha 5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110</v>
      </c>
      <c r="D87" s="181" t="s">
        <v>58</v>
      </c>
      <c r="E87" s="181" t="s">
        <v>54</v>
      </c>
      <c r="F87" s="181" t="s">
        <v>55</v>
      </c>
      <c r="G87" s="181" t="s">
        <v>111</v>
      </c>
      <c r="H87" s="181" t="s">
        <v>112</v>
      </c>
      <c r="I87" s="181" t="s">
        <v>113</v>
      </c>
      <c r="J87" s="181" t="s">
        <v>98</v>
      </c>
      <c r="K87" s="182" t="s">
        <v>114</v>
      </c>
      <c r="L87" s="183"/>
      <c r="M87" s="93" t="s">
        <v>19</v>
      </c>
      <c r="N87" s="94" t="s">
        <v>43</v>
      </c>
      <c r="O87" s="94" t="s">
        <v>115</v>
      </c>
      <c r="P87" s="94" t="s">
        <v>116</v>
      </c>
      <c r="Q87" s="94" t="s">
        <v>117</v>
      </c>
      <c r="R87" s="94" t="s">
        <v>118</v>
      </c>
      <c r="S87" s="94" t="s">
        <v>119</v>
      </c>
      <c r="T87" s="95" t="s">
        <v>120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121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P89+P327</f>
        <v>0</v>
      </c>
      <c r="Q88" s="97"/>
      <c r="R88" s="186">
        <f>R89+R327</f>
        <v>152.71800880000001</v>
      </c>
      <c r="S88" s="97"/>
      <c r="T88" s="187">
        <f>T89+T327</f>
        <v>1286.4053399999996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72</v>
      </c>
      <c r="AU88" s="18" t="s">
        <v>99</v>
      </c>
      <c r="BK88" s="188">
        <f>BK89+BK327</f>
        <v>0</v>
      </c>
    </row>
    <row r="89" s="12" customFormat="1" ht="25.92" customHeight="1">
      <c r="A89" s="12"/>
      <c r="B89" s="189"/>
      <c r="C89" s="190"/>
      <c r="D89" s="191" t="s">
        <v>72</v>
      </c>
      <c r="E89" s="192" t="s">
        <v>122</v>
      </c>
      <c r="F89" s="192" t="s">
        <v>123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P90+P161+P205+P215+P279+P320</f>
        <v>0</v>
      </c>
      <c r="Q89" s="197"/>
      <c r="R89" s="198">
        <f>R90+R161+R205+R215+R279+R320</f>
        <v>152.61311380000001</v>
      </c>
      <c r="S89" s="197"/>
      <c r="T89" s="199">
        <f>T90+T161+T205+T215+T279+T320</f>
        <v>1286.4053399999996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81</v>
      </c>
      <c r="AT89" s="201" t="s">
        <v>72</v>
      </c>
      <c r="AU89" s="201" t="s">
        <v>73</v>
      </c>
      <c r="AY89" s="200" t="s">
        <v>124</v>
      </c>
      <c r="BK89" s="202">
        <f>BK90+BK161+BK205+BK215+BK279+BK320</f>
        <v>0</v>
      </c>
    </row>
    <row r="90" s="12" customFormat="1" ht="22.8" customHeight="1">
      <c r="A90" s="12"/>
      <c r="B90" s="189"/>
      <c r="C90" s="190"/>
      <c r="D90" s="191" t="s">
        <v>72</v>
      </c>
      <c r="E90" s="203" t="s">
        <v>81</v>
      </c>
      <c r="F90" s="203" t="s">
        <v>125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SUM(P91:P160)</f>
        <v>0</v>
      </c>
      <c r="Q90" s="197"/>
      <c r="R90" s="198">
        <f>SUM(R91:R160)</f>
        <v>3.60025</v>
      </c>
      <c r="S90" s="197"/>
      <c r="T90" s="199">
        <f>SUM(T91:T160)</f>
        <v>1238.7373399999997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72</v>
      </c>
      <c r="AU90" s="201" t="s">
        <v>81</v>
      </c>
      <c r="AY90" s="200" t="s">
        <v>124</v>
      </c>
      <c r="BK90" s="202">
        <f>SUM(BK91:BK160)</f>
        <v>0</v>
      </c>
    </row>
    <row r="91" s="2" customFormat="1" ht="37.8" customHeight="1">
      <c r="A91" s="39"/>
      <c r="B91" s="40"/>
      <c r="C91" s="205" t="s">
        <v>81</v>
      </c>
      <c r="D91" s="205" t="s">
        <v>126</v>
      </c>
      <c r="E91" s="206" t="s">
        <v>127</v>
      </c>
      <c r="F91" s="207" t="s">
        <v>128</v>
      </c>
      <c r="G91" s="208" t="s">
        <v>129</v>
      </c>
      <c r="H91" s="209">
        <v>261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0.26000000000000001</v>
      </c>
      <c r="T91" s="215">
        <f>S91*H91</f>
        <v>67.859999999999999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83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131</v>
      </c>
      <c r="BM91" s="216" t="s">
        <v>132</v>
      </c>
    </row>
    <row r="92" s="2" customFormat="1">
      <c r="A92" s="39"/>
      <c r="B92" s="40"/>
      <c r="C92" s="41"/>
      <c r="D92" s="218" t="s">
        <v>133</v>
      </c>
      <c r="E92" s="41"/>
      <c r="F92" s="219" t="s">
        <v>134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83</v>
      </c>
    </row>
    <row r="93" s="13" customFormat="1">
      <c r="A93" s="13"/>
      <c r="B93" s="223"/>
      <c r="C93" s="224"/>
      <c r="D93" s="225" t="s">
        <v>135</v>
      </c>
      <c r="E93" s="226" t="s">
        <v>19</v>
      </c>
      <c r="F93" s="227" t="s">
        <v>136</v>
      </c>
      <c r="G93" s="224"/>
      <c r="H93" s="228">
        <v>261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135</v>
      </c>
      <c r="AU93" s="234" t="s">
        <v>83</v>
      </c>
      <c r="AV93" s="13" t="s">
        <v>83</v>
      </c>
      <c r="AW93" s="13" t="s">
        <v>32</v>
      </c>
      <c r="AX93" s="13" t="s">
        <v>73</v>
      </c>
      <c r="AY93" s="234" t="s">
        <v>124</v>
      </c>
    </row>
    <row r="94" s="14" customFormat="1">
      <c r="A94" s="14"/>
      <c r="B94" s="235"/>
      <c r="C94" s="236"/>
      <c r="D94" s="225" t="s">
        <v>135</v>
      </c>
      <c r="E94" s="237" t="s">
        <v>19</v>
      </c>
      <c r="F94" s="238" t="s">
        <v>137</v>
      </c>
      <c r="G94" s="236"/>
      <c r="H94" s="239">
        <v>261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135</v>
      </c>
      <c r="AU94" s="245" t="s">
        <v>83</v>
      </c>
      <c r="AV94" s="14" t="s">
        <v>131</v>
      </c>
      <c r="AW94" s="14" t="s">
        <v>32</v>
      </c>
      <c r="AX94" s="14" t="s">
        <v>81</v>
      </c>
      <c r="AY94" s="245" t="s">
        <v>124</v>
      </c>
    </row>
    <row r="95" s="2" customFormat="1" ht="33" customHeight="1">
      <c r="A95" s="39"/>
      <c r="B95" s="40"/>
      <c r="C95" s="205" t="s">
        <v>83</v>
      </c>
      <c r="D95" s="205" t="s">
        <v>126</v>
      </c>
      <c r="E95" s="206" t="s">
        <v>138</v>
      </c>
      <c r="F95" s="207" t="s">
        <v>139</v>
      </c>
      <c r="G95" s="208" t="s">
        <v>129</v>
      </c>
      <c r="H95" s="209">
        <v>178</v>
      </c>
      <c r="I95" s="210"/>
      <c r="J95" s="211">
        <f>ROUND(I95*H95,2)</f>
        <v>0</v>
      </c>
      <c r="K95" s="207" t="s">
        <v>130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0.29499999999999998</v>
      </c>
      <c r="T95" s="215">
        <f>S95*H95</f>
        <v>52.509999999999998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131</v>
      </c>
      <c r="AT95" s="216" t="s">
        <v>126</v>
      </c>
      <c r="AU95" s="216" t="s">
        <v>83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131</v>
      </c>
      <c r="BM95" s="216" t="s">
        <v>140</v>
      </c>
    </row>
    <row r="96" s="2" customFormat="1">
      <c r="A96" s="39"/>
      <c r="B96" s="40"/>
      <c r="C96" s="41"/>
      <c r="D96" s="218" t="s">
        <v>133</v>
      </c>
      <c r="E96" s="41"/>
      <c r="F96" s="219" t="s">
        <v>141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83</v>
      </c>
    </row>
    <row r="97" s="13" customFormat="1">
      <c r="A97" s="13"/>
      <c r="B97" s="223"/>
      <c r="C97" s="224"/>
      <c r="D97" s="225" t="s">
        <v>135</v>
      </c>
      <c r="E97" s="226" t="s">
        <v>19</v>
      </c>
      <c r="F97" s="227" t="s">
        <v>142</v>
      </c>
      <c r="G97" s="224"/>
      <c r="H97" s="228">
        <v>178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135</v>
      </c>
      <c r="AU97" s="234" t="s">
        <v>83</v>
      </c>
      <c r="AV97" s="13" t="s">
        <v>83</v>
      </c>
      <c r="AW97" s="13" t="s">
        <v>32</v>
      </c>
      <c r="AX97" s="13" t="s">
        <v>73</v>
      </c>
      <c r="AY97" s="234" t="s">
        <v>124</v>
      </c>
    </row>
    <row r="98" s="14" customFormat="1">
      <c r="A98" s="14"/>
      <c r="B98" s="235"/>
      <c r="C98" s="236"/>
      <c r="D98" s="225" t="s">
        <v>135</v>
      </c>
      <c r="E98" s="237" t="s">
        <v>19</v>
      </c>
      <c r="F98" s="238" t="s">
        <v>137</v>
      </c>
      <c r="G98" s="236"/>
      <c r="H98" s="239">
        <v>178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135</v>
      </c>
      <c r="AU98" s="245" t="s">
        <v>83</v>
      </c>
      <c r="AV98" s="14" t="s">
        <v>131</v>
      </c>
      <c r="AW98" s="14" t="s">
        <v>32</v>
      </c>
      <c r="AX98" s="14" t="s">
        <v>81</v>
      </c>
      <c r="AY98" s="245" t="s">
        <v>124</v>
      </c>
    </row>
    <row r="99" s="2" customFormat="1" ht="37.8" customHeight="1">
      <c r="A99" s="39"/>
      <c r="B99" s="40"/>
      <c r="C99" s="205" t="s">
        <v>143</v>
      </c>
      <c r="D99" s="205" t="s">
        <v>126</v>
      </c>
      <c r="E99" s="206" t="s">
        <v>144</v>
      </c>
      <c r="F99" s="207" t="s">
        <v>145</v>
      </c>
      <c r="G99" s="208" t="s">
        <v>129</v>
      </c>
      <c r="H99" s="209">
        <v>178</v>
      </c>
      <c r="I99" s="210"/>
      <c r="J99" s="211">
        <f>ROUND(I99*H99,2)</f>
        <v>0</v>
      </c>
      <c r="K99" s="207" t="s">
        <v>130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0.28999999999999998</v>
      </c>
      <c r="T99" s="215">
        <f>S99*H99</f>
        <v>51.619999999999997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131</v>
      </c>
      <c r="AT99" s="216" t="s">
        <v>126</v>
      </c>
      <c r="AU99" s="216" t="s">
        <v>83</v>
      </c>
      <c r="AY99" s="18" t="s">
        <v>124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131</v>
      </c>
      <c r="BM99" s="216" t="s">
        <v>146</v>
      </c>
    </row>
    <row r="100" s="2" customFormat="1">
      <c r="A100" s="39"/>
      <c r="B100" s="40"/>
      <c r="C100" s="41"/>
      <c r="D100" s="218" t="s">
        <v>133</v>
      </c>
      <c r="E100" s="41"/>
      <c r="F100" s="219" t="s">
        <v>147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83</v>
      </c>
    </row>
    <row r="101" s="13" customFormat="1">
      <c r="A101" s="13"/>
      <c r="B101" s="223"/>
      <c r="C101" s="224"/>
      <c r="D101" s="225" t="s">
        <v>135</v>
      </c>
      <c r="E101" s="226" t="s">
        <v>19</v>
      </c>
      <c r="F101" s="227" t="s">
        <v>148</v>
      </c>
      <c r="G101" s="224"/>
      <c r="H101" s="228">
        <v>178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135</v>
      </c>
      <c r="AU101" s="234" t="s">
        <v>83</v>
      </c>
      <c r="AV101" s="13" t="s">
        <v>83</v>
      </c>
      <c r="AW101" s="13" t="s">
        <v>32</v>
      </c>
      <c r="AX101" s="13" t="s">
        <v>73</v>
      </c>
      <c r="AY101" s="234" t="s">
        <v>124</v>
      </c>
    </row>
    <row r="102" s="14" customFormat="1">
      <c r="A102" s="14"/>
      <c r="B102" s="235"/>
      <c r="C102" s="236"/>
      <c r="D102" s="225" t="s">
        <v>135</v>
      </c>
      <c r="E102" s="237" t="s">
        <v>19</v>
      </c>
      <c r="F102" s="238" t="s">
        <v>137</v>
      </c>
      <c r="G102" s="236"/>
      <c r="H102" s="239">
        <v>178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135</v>
      </c>
      <c r="AU102" s="245" t="s">
        <v>83</v>
      </c>
      <c r="AV102" s="14" t="s">
        <v>131</v>
      </c>
      <c r="AW102" s="14" t="s">
        <v>32</v>
      </c>
      <c r="AX102" s="14" t="s">
        <v>81</v>
      </c>
      <c r="AY102" s="245" t="s">
        <v>124</v>
      </c>
    </row>
    <row r="103" s="2" customFormat="1" ht="37.8" customHeight="1">
      <c r="A103" s="39"/>
      <c r="B103" s="40"/>
      <c r="C103" s="205" t="s">
        <v>131</v>
      </c>
      <c r="D103" s="205" t="s">
        <v>126</v>
      </c>
      <c r="E103" s="206" t="s">
        <v>149</v>
      </c>
      <c r="F103" s="207" t="s">
        <v>150</v>
      </c>
      <c r="G103" s="208" t="s">
        <v>129</v>
      </c>
      <c r="H103" s="209">
        <v>178</v>
      </c>
      <c r="I103" s="210"/>
      <c r="J103" s="211">
        <f>ROUND(I103*H103,2)</f>
        <v>0</v>
      </c>
      <c r="K103" s="207" t="s">
        <v>130</v>
      </c>
      <c r="L103" s="45"/>
      <c r="M103" s="212" t="s">
        <v>19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0.23999999999999999</v>
      </c>
      <c r="T103" s="215">
        <f>S103*H103</f>
        <v>42.719999999999999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131</v>
      </c>
      <c r="AT103" s="216" t="s">
        <v>126</v>
      </c>
      <c r="AU103" s="216" t="s">
        <v>83</v>
      </c>
      <c r="AY103" s="18" t="s">
        <v>124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131</v>
      </c>
      <c r="BM103" s="216" t="s">
        <v>151</v>
      </c>
    </row>
    <row r="104" s="2" customFormat="1">
      <c r="A104" s="39"/>
      <c r="B104" s="40"/>
      <c r="C104" s="41"/>
      <c r="D104" s="218" t="s">
        <v>133</v>
      </c>
      <c r="E104" s="41"/>
      <c r="F104" s="219" t="s">
        <v>152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83</v>
      </c>
    </row>
    <row r="105" s="13" customFormat="1">
      <c r="A105" s="13"/>
      <c r="B105" s="223"/>
      <c r="C105" s="224"/>
      <c r="D105" s="225" t="s">
        <v>135</v>
      </c>
      <c r="E105" s="226" t="s">
        <v>19</v>
      </c>
      <c r="F105" s="227" t="s">
        <v>153</v>
      </c>
      <c r="G105" s="224"/>
      <c r="H105" s="228">
        <v>178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135</v>
      </c>
      <c r="AU105" s="234" t="s">
        <v>83</v>
      </c>
      <c r="AV105" s="13" t="s">
        <v>83</v>
      </c>
      <c r="AW105" s="13" t="s">
        <v>32</v>
      </c>
      <c r="AX105" s="13" t="s">
        <v>73</v>
      </c>
      <c r="AY105" s="234" t="s">
        <v>124</v>
      </c>
    </row>
    <row r="106" s="14" customFormat="1">
      <c r="A106" s="14"/>
      <c r="B106" s="235"/>
      <c r="C106" s="236"/>
      <c r="D106" s="225" t="s">
        <v>135</v>
      </c>
      <c r="E106" s="237" t="s">
        <v>19</v>
      </c>
      <c r="F106" s="238" t="s">
        <v>137</v>
      </c>
      <c r="G106" s="236"/>
      <c r="H106" s="239">
        <v>178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135</v>
      </c>
      <c r="AU106" s="245" t="s">
        <v>83</v>
      </c>
      <c r="AV106" s="14" t="s">
        <v>131</v>
      </c>
      <c r="AW106" s="14" t="s">
        <v>32</v>
      </c>
      <c r="AX106" s="14" t="s">
        <v>81</v>
      </c>
      <c r="AY106" s="245" t="s">
        <v>124</v>
      </c>
    </row>
    <row r="107" s="2" customFormat="1" ht="37.8" customHeight="1">
      <c r="A107" s="39"/>
      <c r="B107" s="40"/>
      <c r="C107" s="205" t="s">
        <v>154</v>
      </c>
      <c r="D107" s="205" t="s">
        <v>126</v>
      </c>
      <c r="E107" s="206" t="s">
        <v>155</v>
      </c>
      <c r="F107" s="207" t="s">
        <v>156</v>
      </c>
      <c r="G107" s="208" t="s">
        <v>129</v>
      </c>
      <c r="H107" s="209">
        <v>261</v>
      </c>
      <c r="I107" s="210"/>
      <c r="J107" s="211">
        <f>ROUND(I107*H107,2)</f>
        <v>0</v>
      </c>
      <c r="K107" s="207" t="s">
        <v>130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0.28999999999999998</v>
      </c>
      <c r="T107" s="215">
        <f>S107*H107</f>
        <v>75.689999999999998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131</v>
      </c>
      <c r="AT107" s="216" t="s">
        <v>126</v>
      </c>
      <c r="AU107" s="216" t="s">
        <v>83</v>
      </c>
      <c r="AY107" s="18" t="s">
        <v>124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131</v>
      </c>
      <c r="BM107" s="216" t="s">
        <v>157</v>
      </c>
    </row>
    <row r="108" s="2" customFormat="1">
      <c r="A108" s="39"/>
      <c r="B108" s="40"/>
      <c r="C108" s="41"/>
      <c r="D108" s="218" t="s">
        <v>133</v>
      </c>
      <c r="E108" s="41"/>
      <c r="F108" s="219" t="s">
        <v>158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133</v>
      </c>
      <c r="AU108" s="18" t="s">
        <v>83</v>
      </c>
    </row>
    <row r="109" s="13" customFormat="1">
      <c r="A109" s="13"/>
      <c r="B109" s="223"/>
      <c r="C109" s="224"/>
      <c r="D109" s="225" t="s">
        <v>135</v>
      </c>
      <c r="E109" s="226" t="s">
        <v>19</v>
      </c>
      <c r="F109" s="227" t="s">
        <v>159</v>
      </c>
      <c r="G109" s="224"/>
      <c r="H109" s="228">
        <v>261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83</v>
      </c>
      <c r="AV109" s="13" t="s">
        <v>83</v>
      </c>
      <c r="AW109" s="13" t="s">
        <v>32</v>
      </c>
      <c r="AX109" s="13" t="s">
        <v>73</v>
      </c>
      <c r="AY109" s="234" t="s">
        <v>124</v>
      </c>
    </row>
    <row r="110" s="14" customFormat="1">
      <c r="A110" s="14"/>
      <c r="B110" s="235"/>
      <c r="C110" s="236"/>
      <c r="D110" s="225" t="s">
        <v>135</v>
      </c>
      <c r="E110" s="237" t="s">
        <v>19</v>
      </c>
      <c r="F110" s="238" t="s">
        <v>137</v>
      </c>
      <c r="G110" s="236"/>
      <c r="H110" s="239">
        <v>261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135</v>
      </c>
      <c r="AU110" s="245" t="s">
        <v>83</v>
      </c>
      <c r="AV110" s="14" t="s">
        <v>131</v>
      </c>
      <c r="AW110" s="14" t="s">
        <v>32</v>
      </c>
      <c r="AX110" s="14" t="s">
        <v>81</v>
      </c>
      <c r="AY110" s="245" t="s">
        <v>124</v>
      </c>
    </row>
    <row r="111" s="2" customFormat="1" ht="37.8" customHeight="1">
      <c r="A111" s="39"/>
      <c r="B111" s="40"/>
      <c r="C111" s="205" t="s">
        <v>160</v>
      </c>
      <c r="D111" s="205" t="s">
        <v>126</v>
      </c>
      <c r="E111" s="206" t="s">
        <v>161</v>
      </c>
      <c r="F111" s="207" t="s">
        <v>162</v>
      </c>
      <c r="G111" s="208" t="s">
        <v>129</v>
      </c>
      <c r="H111" s="209">
        <v>474.82799999999997</v>
      </c>
      <c r="I111" s="210"/>
      <c r="J111" s="211">
        <f>ROUND(I111*H111,2)</f>
        <v>0</v>
      </c>
      <c r="K111" s="207" t="s">
        <v>130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0.32500000000000001</v>
      </c>
      <c r="T111" s="215">
        <f>S111*H111</f>
        <v>154.31909999999999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131</v>
      </c>
      <c r="AT111" s="216" t="s">
        <v>126</v>
      </c>
      <c r="AU111" s="216" t="s">
        <v>83</v>
      </c>
      <c r="AY111" s="18" t="s">
        <v>124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131</v>
      </c>
      <c r="BM111" s="216" t="s">
        <v>163</v>
      </c>
    </row>
    <row r="112" s="2" customFormat="1">
      <c r="A112" s="39"/>
      <c r="B112" s="40"/>
      <c r="C112" s="41"/>
      <c r="D112" s="218" t="s">
        <v>133</v>
      </c>
      <c r="E112" s="41"/>
      <c r="F112" s="219" t="s">
        <v>164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133</v>
      </c>
      <c r="AU112" s="18" t="s">
        <v>83</v>
      </c>
    </row>
    <row r="113" s="13" customFormat="1">
      <c r="A113" s="13"/>
      <c r="B113" s="223"/>
      <c r="C113" s="224"/>
      <c r="D113" s="225" t="s">
        <v>135</v>
      </c>
      <c r="E113" s="226" t="s">
        <v>19</v>
      </c>
      <c r="F113" s="227" t="s">
        <v>165</v>
      </c>
      <c r="G113" s="224"/>
      <c r="H113" s="228">
        <v>474.82799999999997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135</v>
      </c>
      <c r="AU113" s="234" t="s">
        <v>83</v>
      </c>
      <c r="AV113" s="13" t="s">
        <v>83</v>
      </c>
      <c r="AW113" s="13" t="s">
        <v>32</v>
      </c>
      <c r="AX113" s="13" t="s">
        <v>73</v>
      </c>
      <c r="AY113" s="234" t="s">
        <v>124</v>
      </c>
    </row>
    <row r="114" s="14" customFormat="1">
      <c r="A114" s="14"/>
      <c r="B114" s="235"/>
      <c r="C114" s="236"/>
      <c r="D114" s="225" t="s">
        <v>135</v>
      </c>
      <c r="E114" s="237" t="s">
        <v>19</v>
      </c>
      <c r="F114" s="238" t="s">
        <v>137</v>
      </c>
      <c r="G114" s="236"/>
      <c r="H114" s="239">
        <v>474.82799999999997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135</v>
      </c>
      <c r="AU114" s="245" t="s">
        <v>83</v>
      </c>
      <c r="AV114" s="14" t="s">
        <v>131</v>
      </c>
      <c r="AW114" s="14" t="s">
        <v>32</v>
      </c>
      <c r="AX114" s="14" t="s">
        <v>81</v>
      </c>
      <c r="AY114" s="245" t="s">
        <v>124</v>
      </c>
    </row>
    <row r="115" s="2" customFormat="1" ht="33" customHeight="1">
      <c r="A115" s="39"/>
      <c r="B115" s="40"/>
      <c r="C115" s="205" t="s">
        <v>166</v>
      </c>
      <c r="D115" s="205" t="s">
        <v>126</v>
      </c>
      <c r="E115" s="206" t="s">
        <v>167</v>
      </c>
      <c r="F115" s="207" t="s">
        <v>168</v>
      </c>
      <c r="G115" s="208" t="s">
        <v>129</v>
      </c>
      <c r="H115" s="209">
        <v>2374.1399999999999</v>
      </c>
      <c r="I115" s="210"/>
      <c r="J115" s="211">
        <f>ROUND(I115*H115,2)</f>
        <v>0</v>
      </c>
      <c r="K115" s="207" t="s">
        <v>130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0.316</v>
      </c>
      <c r="T115" s="215">
        <f>S115*H115</f>
        <v>750.22823999999991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131</v>
      </c>
      <c r="AT115" s="216" t="s">
        <v>126</v>
      </c>
      <c r="AU115" s="216" t="s">
        <v>83</v>
      </c>
      <c r="AY115" s="18" t="s">
        <v>124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131</v>
      </c>
      <c r="BM115" s="216" t="s">
        <v>169</v>
      </c>
    </row>
    <row r="116" s="2" customFormat="1">
      <c r="A116" s="39"/>
      <c r="B116" s="40"/>
      <c r="C116" s="41"/>
      <c r="D116" s="218" t="s">
        <v>133</v>
      </c>
      <c r="E116" s="41"/>
      <c r="F116" s="219" t="s">
        <v>170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133</v>
      </c>
      <c r="AU116" s="18" t="s">
        <v>83</v>
      </c>
    </row>
    <row r="117" s="13" customFormat="1">
      <c r="A117" s="13"/>
      <c r="B117" s="223"/>
      <c r="C117" s="224"/>
      <c r="D117" s="225" t="s">
        <v>135</v>
      </c>
      <c r="E117" s="226" t="s">
        <v>19</v>
      </c>
      <c r="F117" s="227" t="s">
        <v>171</v>
      </c>
      <c r="G117" s="224"/>
      <c r="H117" s="228">
        <v>2374.1399999999999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135</v>
      </c>
      <c r="AU117" s="234" t="s">
        <v>83</v>
      </c>
      <c r="AV117" s="13" t="s">
        <v>83</v>
      </c>
      <c r="AW117" s="13" t="s">
        <v>32</v>
      </c>
      <c r="AX117" s="13" t="s">
        <v>73</v>
      </c>
      <c r="AY117" s="234" t="s">
        <v>124</v>
      </c>
    </row>
    <row r="118" s="14" customFormat="1">
      <c r="A118" s="14"/>
      <c r="B118" s="235"/>
      <c r="C118" s="236"/>
      <c r="D118" s="225" t="s">
        <v>135</v>
      </c>
      <c r="E118" s="237" t="s">
        <v>19</v>
      </c>
      <c r="F118" s="238" t="s">
        <v>137</v>
      </c>
      <c r="G118" s="236"/>
      <c r="H118" s="239">
        <v>2374.1399999999999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135</v>
      </c>
      <c r="AU118" s="245" t="s">
        <v>83</v>
      </c>
      <c r="AV118" s="14" t="s">
        <v>131</v>
      </c>
      <c r="AW118" s="14" t="s">
        <v>32</v>
      </c>
      <c r="AX118" s="14" t="s">
        <v>81</v>
      </c>
      <c r="AY118" s="245" t="s">
        <v>124</v>
      </c>
    </row>
    <row r="119" s="2" customFormat="1" ht="24.15" customHeight="1">
      <c r="A119" s="39"/>
      <c r="B119" s="40"/>
      <c r="C119" s="205" t="s">
        <v>172</v>
      </c>
      <c r="D119" s="205" t="s">
        <v>126</v>
      </c>
      <c r="E119" s="206" t="s">
        <v>173</v>
      </c>
      <c r="F119" s="207" t="s">
        <v>174</v>
      </c>
      <c r="G119" s="208" t="s">
        <v>175</v>
      </c>
      <c r="H119" s="209">
        <v>151</v>
      </c>
      <c r="I119" s="210"/>
      <c r="J119" s="211">
        <f>ROUND(I119*H119,2)</f>
        <v>0</v>
      </c>
      <c r="K119" s="207" t="s">
        <v>130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0.28999999999999998</v>
      </c>
      <c r="T119" s="215">
        <f>S119*H119</f>
        <v>43.789999999999999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131</v>
      </c>
      <c r="AT119" s="216" t="s">
        <v>126</v>
      </c>
      <c r="AU119" s="216" t="s">
        <v>83</v>
      </c>
      <c r="AY119" s="18" t="s">
        <v>124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131</v>
      </c>
      <c r="BM119" s="216" t="s">
        <v>176</v>
      </c>
    </row>
    <row r="120" s="2" customFormat="1">
      <c r="A120" s="39"/>
      <c r="B120" s="40"/>
      <c r="C120" s="41"/>
      <c r="D120" s="218" t="s">
        <v>133</v>
      </c>
      <c r="E120" s="41"/>
      <c r="F120" s="219" t="s">
        <v>177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133</v>
      </c>
      <c r="AU120" s="18" t="s">
        <v>83</v>
      </c>
    </row>
    <row r="121" s="13" customFormat="1">
      <c r="A121" s="13"/>
      <c r="B121" s="223"/>
      <c r="C121" s="224"/>
      <c r="D121" s="225" t="s">
        <v>135</v>
      </c>
      <c r="E121" s="226" t="s">
        <v>19</v>
      </c>
      <c r="F121" s="227" t="s">
        <v>178</v>
      </c>
      <c r="G121" s="224"/>
      <c r="H121" s="228">
        <v>151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135</v>
      </c>
      <c r="AU121" s="234" t="s">
        <v>83</v>
      </c>
      <c r="AV121" s="13" t="s">
        <v>83</v>
      </c>
      <c r="AW121" s="13" t="s">
        <v>32</v>
      </c>
      <c r="AX121" s="13" t="s">
        <v>73</v>
      </c>
      <c r="AY121" s="234" t="s">
        <v>124</v>
      </c>
    </row>
    <row r="122" s="14" customFormat="1">
      <c r="A122" s="14"/>
      <c r="B122" s="235"/>
      <c r="C122" s="236"/>
      <c r="D122" s="225" t="s">
        <v>135</v>
      </c>
      <c r="E122" s="237" t="s">
        <v>19</v>
      </c>
      <c r="F122" s="238" t="s">
        <v>137</v>
      </c>
      <c r="G122" s="236"/>
      <c r="H122" s="239">
        <v>151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135</v>
      </c>
      <c r="AU122" s="245" t="s">
        <v>83</v>
      </c>
      <c r="AV122" s="14" t="s">
        <v>131</v>
      </c>
      <c r="AW122" s="14" t="s">
        <v>32</v>
      </c>
      <c r="AX122" s="14" t="s">
        <v>81</v>
      </c>
      <c r="AY122" s="245" t="s">
        <v>124</v>
      </c>
    </row>
    <row r="123" s="2" customFormat="1" ht="16.5" customHeight="1">
      <c r="A123" s="39"/>
      <c r="B123" s="40"/>
      <c r="C123" s="205" t="s">
        <v>179</v>
      </c>
      <c r="D123" s="205" t="s">
        <v>126</v>
      </c>
      <c r="E123" s="206" t="s">
        <v>180</v>
      </c>
      <c r="F123" s="207" t="s">
        <v>181</v>
      </c>
      <c r="G123" s="208" t="s">
        <v>129</v>
      </c>
      <c r="H123" s="209">
        <v>10</v>
      </c>
      <c r="I123" s="210"/>
      <c r="J123" s="211">
        <f>ROUND(I123*H123,2)</f>
        <v>0</v>
      </c>
      <c r="K123" s="207" t="s">
        <v>130</v>
      </c>
      <c r="L123" s="45"/>
      <c r="M123" s="212" t="s">
        <v>19</v>
      </c>
      <c r="N123" s="213" t="s">
        <v>44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131</v>
      </c>
      <c r="AT123" s="216" t="s">
        <v>126</v>
      </c>
      <c r="AU123" s="216" t="s">
        <v>83</v>
      </c>
      <c r="AY123" s="18" t="s">
        <v>124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81</v>
      </c>
      <c r="BK123" s="217">
        <f>ROUND(I123*H123,2)</f>
        <v>0</v>
      </c>
      <c r="BL123" s="18" t="s">
        <v>131</v>
      </c>
      <c r="BM123" s="216" t="s">
        <v>182</v>
      </c>
    </row>
    <row r="124" s="2" customFormat="1">
      <c r="A124" s="39"/>
      <c r="B124" s="40"/>
      <c r="C124" s="41"/>
      <c r="D124" s="218" t="s">
        <v>133</v>
      </c>
      <c r="E124" s="41"/>
      <c r="F124" s="219" t="s">
        <v>183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133</v>
      </c>
      <c r="AU124" s="18" t="s">
        <v>83</v>
      </c>
    </row>
    <row r="125" s="13" customFormat="1">
      <c r="A125" s="13"/>
      <c r="B125" s="223"/>
      <c r="C125" s="224"/>
      <c r="D125" s="225" t="s">
        <v>135</v>
      </c>
      <c r="E125" s="226" t="s">
        <v>19</v>
      </c>
      <c r="F125" s="227" t="s">
        <v>184</v>
      </c>
      <c r="G125" s="224"/>
      <c r="H125" s="228">
        <v>10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135</v>
      </c>
      <c r="AU125" s="234" t="s">
        <v>83</v>
      </c>
      <c r="AV125" s="13" t="s">
        <v>83</v>
      </c>
      <c r="AW125" s="13" t="s">
        <v>32</v>
      </c>
      <c r="AX125" s="13" t="s">
        <v>73</v>
      </c>
      <c r="AY125" s="234" t="s">
        <v>124</v>
      </c>
    </row>
    <row r="126" s="14" customFormat="1">
      <c r="A126" s="14"/>
      <c r="B126" s="235"/>
      <c r="C126" s="236"/>
      <c r="D126" s="225" t="s">
        <v>135</v>
      </c>
      <c r="E126" s="237" t="s">
        <v>19</v>
      </c>
      <c r="F126" s="238" t="s">
        <v>137</v>
      </c>
      <c r="G126" s="236"/>
      <c r="H126" s="239">
        <v>10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135</v>
      </c>
      <c r="AU126" s="245" t="s">
        <v>83</v>
      </c>
      <c r="AV126" s="14" t="s">
        <v>131</v>
      </c>
      <c r="AW126" s="14" t="s">
        <v>32</v>
      </c>
      <c r="AX126" s="14" t="s">
        <v>81</v>
      </c>
      <c r="AY126" s="245" t="s">
        <v>124</v>
      </c>
    </row>
    <row r="127" s="2" customFormat="1" ht="37.8" customHeight="1">
      <c r="A127" s="39"/>
      <c r="B127" s="40"/>
      <c r="C127" s="205" t="s">
        <v>185</v>
      </c>
      <c r="D127" s="205" t="s">
        <v>126</v>
      </c>
      <c r="E127" s="206" t="s">
        <v>186</v>
      </c>
      <c r="F127" s="207" t="s">
        <v>187</v>
      </c>
      <c r="G127" s="208" t="s">
        <v>188</v>
      </c>
      <c r="H127" s="209">
        <v>2</v>
      </c>
      <c r="I127" s="210"/>
      <c r="J127" s="211">
        <f>ROUND(I127*H127,2)</f>
        <v>0</v>
      </c>
      <c r="K127" s="207" t="s">
        <v>130</v>
      </c>
      <c r="L127" s="45"/>
      <c r="M127" s="212" t="s">
        <v>19</v>
      </c>
      <c r="N127" s="213" t="s">
        <v>44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131</v>
      </c>
      <c r="AT127" s="216" t="s">
        <v>126</v>
      </c>
      <c r="AU127" s="216" t="s">
        <v>83</v>
      </c>
      <c r="AY127" s="18" t="s">
        <v>124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81</v>
      </c>
      <c r="BK127" s="217">
        <f>ROUND(I127*H127,2)</f>
        <v>0</v>
      </c>
      <c r="BL127" s="18" t="s">
        <v>131</v>
      </c>
      <c r="BM127" s="216" t="s">
        <v>189</v>
      </c>
    </row>
    <row r="128" s="2" customFormat="1">
      <c r="A128" s="39"/>
      <c r="B128" s="40"/>
      <c r="C128" s="41"/>
      <c r="D128" s="218" t="s">
        <v>133</v>
      </c>
      <c r="E128" s="41"/>
      <c r="F128" s="219" t="s">
        <v>190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133</v>
      </c>
      <c r="AU128" s="18" t="s">
        <v>83</v>
      </c>
    </row>
    <row r="129" s="13" customFormat="1">
      <c r="A129" s="13"/>
      <c r="B129" s="223"/>
      <c r="C129" s="224"/>
      <c r="D129" s="225" t="s">
        <v>135</v>
      </c>
      <c r="E129" s="226" t="s">
        <v>19</v>
      </c>
      <c r="F129" s="227" t="s">
        <v>191</v>
      </c>
      <c r="G129" s="224"/>
      <c r="H129" s="228">
        <v>2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135</v>
      </c>
      <c r="AU129" s="234" t="s">
        <v>83</v>
      </c>
      <c r="AV129" s="13" t="s">
        <v>83</v>
      </c>
      <c r="AW129" s="13" t="s">
        <v>32</v>
      </c>
      <c r="AX129" s="13" t="s">
        <v>73</v>
      </c>
      <c r="AY129" s="234" t="s">
        <v>124</v>
      </c>
    </row>
    <row r="130" s="14" customFormat="1">
      <c r="A130" s="14"/>
      <c r="B130" s="235"/>
      <c r="C130" s="236"/>
      <c r="D130" s="225" t="s">
        <v>135</v>
      </c>
      <c r="E130" s="237" t="s">
        <v>19</v>
      </c>
      <c r="F130" s="238" t="s">
        <v>137</v>
      </c>
      <c r="G130" s="236"/>
      <c r="H130" s="239">
        <v>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135</v>
      </c>
      <c r="AU130" s="245" t="s">
        <v>83</v>
      </c>
      <c r="AV130" s="14" t="s">
        <v>131</v>
      </c>
      <c r="AW130" s="14" t="s">
        <v>32</v>
      </c>
      <c r="AX130" s="14" t="s">
        <v>81</v>
      </c>
      <c r="AY130" s="245" t="s">
        <v>124</v>
      </c>
    </row>
    <row r="131" s="2" customFormat="1" ht="37.8" customHeight="1">
      <c r="A131" s="39"/>
      <c r="B131" s="40"/>
      <c r="C131" s="205" t="s">
        <v>192</v>
      </c>
      <c r="D131" s="205" t="s">
        <v>126</v>
      </c>
      <c r="E131" s="206" t="s">
        <v>193</v>
      </c>
      <c r="F131" s="207" t="s">
        <v>194</v>
      </c>
      <c r="G131" s="208" t="s">
        <v>188</v>
      </c>
      <c r="H131" s="209">
        <v>20</v>
      </c>
      <c r="I131" s="210"/>
      <c r="J131" s="211">
        <f>ROUND(I131*H131,2)</f>
        <v>0</v>
      </c>
      <c r="K131" s="207" t="s">
        <v>130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131</v>
      </c>
      <c r="AT131" s="216" t="s">
        <v>126</v>
      </c>
      <c r="AU131" s="216" t="s">
        <v>83</v>
      </c>
      <c r="AY131" s="18" t="s">
        <v>124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131</v>
      </c>
      <c r="BM131" s="216" t="s">
        <v>195</v>
      </c>
    </row>
    <row r="132" s="2" customFormat="1">
      <c r="A132" s="39"/>
      <c r="B132" s="40"/>
      <c r="C132" s="41"/>
      <c r="D132" s="218" t="s">
        <v>133</v>
      </c>
      <c r="E132" s="41"/>
      <c r="F132" s="219" t="s">
        <v>196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133</v>
      </c>
      <c r="AU132" s="18" t="s">
        <v>83</v>
      </c>
    </row>
    <row r="133" s="13" customFormat="1">
      <c r="A133" s="13"/>
      <c r="B133" s="223"/>
      <c r="C133" s="224"/>
      <c r="D133" s="225" t="s">
        <v>135</v>
      </c>
      <c r="E133" s="226" t="s">
        <v>19</v>
      </c>
      <c r="F133" s="227" t="s">
        <v>197</v>
      </c>
      <c r="G133" s="224"/>
      <c r="H133" s="228">
        <v>20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135</v>
      </c>
      <c r="AU133" s="234" t="s">
        <v>83</v>
      </c>
      <c r="AV133" s="13" t="s">
        <v>83</v>
      </c>
      <c r="AW133" s="13" t="s">
        <v>32</v>
      </c>
      <c r="AX133" s="13" t="s">
        <v>73</v>
      </c>
      <c r="AY133" s="234" t="s">
        <v>124</v>
      </c>
    </row>
    <row r="134" s="14" customFormat="1">
      <c r="A134" s="14"/>
      <c r="B134" s="235"/>
      <c r="C134" s="236"/>
      <c r="D134" s="225" t="s">
        <v>135</v>
      </c>
      <c r="E134" s="237" t="s">
        <v>19</v>
      </c>
      <c r="F134" s="238" t="s">
        <v>137</v>
      </c>
      <c r="G134" s="236"/>
      <c r="H134" s="239">
        <v>20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135</v>
      </c>
      <c r="AU134" s="245" t="s">
        <v>83</v>
      </c>
      <c r="AV134" s="14" t="s">
        <v>131</v>
      </c>
      <c r="AW134" s="14" t="s">
        <v>32</v>
      </c>
      <c r="AX134" s="14" t="s">
        <v>81</v>
      </c>
      <c r="AY134" s="245" t="s">
        <v>124</v>
      </c>
    </row>
    <row r="135" s="2" customFormat="1" ht="24.15" customHeight="1">
      <c r="A135" s="39"/>
      <c r="B135" s="40"/>
      <c r="C135" s="205" t="s">
        <v>8</v>
      </c>
      <c r="D135" s="205" t="s">
        <v>126</v>
      </c>
      <c r="E135" s="206" t="s">
        <v>198</v>
      </c>
      <c r="F135" s="207" t="s">
        <v>199</v>
      </c>
      <c r="G135" s="208" t="s">
        <v>200</v>
      </c>
      <c r="H135" s="209">
        <v>3.6000000000000001</v>
      </c>
      <c r="I135" s="210"/>
      <c r="J135" s="211">
        <f>ROUND(I135*H135,2)</f>
        <v>0</v>
      </c>
      <c r="K135" s="207" t="s">
        <v>130</v>
      </c>
      <c r="L135" s="45"/>
      <c r="M135" s="212" t="s">
        <v>19</v>
      </c>
      <c r="N135" s="213" t="s">
        <v>44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131</v>
      </c>
      <c r="AT135" s="216" t="s">
        <v>126</v>
      </c>
      <c r="AU135" s="216" t="s">
        <v>83</v>
      </c>
      <c r="AY135" s="18" t="s">
        <v>124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81</v>
      </c>
      <c r="BK135" s="217">
        <f>ROUND(I135*H135,2)</f>
        <v>0</v>
      </c>
      <c r="BL135" s="18" t="s">
        <v>131</v>
      </c>
      <c r="BM135" s="216" t="s">
        <v>201</v>
      </c>
    </row>
    <row r="136" s="2" customFormat="1">
      <c r="A136" s="39"/>
      <c r="B136" s="40"/>
      <c r="C136" s="41"/>
      <c r="D136" s="218" t="s">
        <v>133</v>
      </c>
      <c r="E136" s="41"/>
      <c r="F136" s="219" t="s">
        <v>202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133</v>
      </c>
      <c r="AU136" s="18" t="s">
        <v>83</v>
      </c>
    </row>
    <row r="137" s="13" customFormat="1">
      <c r="A137" s="13"/>
      <c r="B137" s="223"/>
      <c r="C137" s="224"/>
      <c r="D137" s="225" t="s">
        <v>135</v>
      </c>
      <c r="E137" s="226" t="s">
        <v>19</v>
      </c>
      <c r="F137" s="227" t="s">
        <v>203</v>
      </c>
      <c r="G137" s="224"/>
      <c r="H137" s="228">
        <v>3.6000000000000001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135</v>
      </c>
      <c r="AU137" s="234" t="s">
        <v>83</v>
      </c>
      <c r="AV137" s="13" t="s">
        <v>83</v>
      </c>
      <c r="AW137" s="13" t="s">
        <v>32</v>
      </c>
      <c r="AX137" s="13" t="s">
        <v>73</v>
      </c>
      <c r="AY137" s="234" t="s">
        <v>124</v>
      </c>
    </row>
    <row r="138" s="14" customFormat="1">
      <c r="A138" s="14"/>
      <c r="B138" s="235"/>
      <c r="C138" s="236"/>
      <c r="D138" s="225" t="s">
        <v>135</v>
      </c>
      <c r="E138" s="237" t="s">
        <v>19</v>
      </c>
      <c r="F138" s="238" t="s">
        <v>137</v>
      </c>
      <c r="G138" s="236"/>
      <c r="H138" s="239">
        <v>3.6000000000000001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135</v>
      </c>
      <c r="AU138" s="245" t="s">
        <v>83</v>
      </c>
      <c r="AV138" s="14" t="s">
        <v>131</v>
      </c>
      <c r="AW138" s="14" t="s">
        <v>32</v>
      </c>
      <c r="AX138" s="14" t="s">
        <v>81</v>
      </c>
      <c r="AY138" s="245" t="s">
        <v>124</v>
      </c>
    </row>
    <row r="139" s="2" customFormat="1" ht="24.15" customHeight="1">
      <c r="A139" s="39"/>
      <c r="B139" s="40"/>
      <c r="C139" s="205" t="s">
        <v>204</v>
      </c>
      <c r="D139" s="205" t="s">
        <v>126</v>
      </c>
      <c r="E139" s="206" t="s">
        <v>205</v>
      </c>
      <c r="F139" s="207" t="s">
        <v>206</v>
      </c>
      <c r="G139" s="208" t="s">
        <v>188</v>
      </c>
      <c r="H139" s="209">
        <v>2</v>
      </c>
      <c r="I139" s="210"/>
      <c r="J139" s="211">
        <f>ROUND(I139*H139,2)</f>
        <v>0</v>
      </c>
      <c r="K139" s="207" t="s">
        <v>130</v>
      </c>
      <c r="L139" s="45"/>
      <c r="M139" s="212" t="s">
        <v>19</v>
      </c>
      <c r="N139" s="213" t="s">
        <v>44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131</v>
      </c>
      <c r="AT139" s="216" t="s">
        <v>126</v>
      </c>
      <c r="AU139" s="216" t="s">
        <v>83</v>
      </c>
      <c r="AY139" s="18" t="s">
        <v>124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81</v>
      </c>
      <c r="BK139" s="217">
        <f>ROUND(I139*H139,2)</f>
        <v>0</v>
      </c>
      <c r="BL139" s="18" t="s">
        <v>131</v>
      </c>
      <c r="BM139" s="216" t="s">
        <v>207</v>
      </c>
    </row>
    <row r="140" s="2" customFormat="1">
      <c r="A140" s="39"/>
      <c r="B140" s="40"/>
      <c r="C140" s="41"/>
      <c r="D140" s="218" t="s">
        <v>133</v>
      </c>
      <c r="E140" s="41"/>
      <c r="F140" s="219" t="s">
        <v>208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133</v>
      </c>
      <c r="AU140" s="18" t="s">
        <v>83</v>
      </c>
    </row>
    <row r="141" s="13" customFormat="1">
      <c r="A141" s="13"/>
      <c r="B141" s="223"/>
      <c r="C141" s="224"/>
      <c r="D141" s="225" t="s">
        <v>135</v>
      </c>
      <c r="E141" s="226" t="s">
        <v>19</v>
      </c>
      <c r="F141" s="227" t="s">
        <v>191</v>
      </c>
      <c r="G141" s="224"/>
      <c r="H141" s="228">
        <v>2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135</v>
      </c>
      <c r="AU141" s="234" t="s">
        <v>83</v>
      </c>
      <c r="AV141" s="13" t="s">
        <v>83</v>
      </c>
      <c r="AW141" s="13" t="s">
        <v>32</v>
      </c>
      <c r="AX141" s="13" t="s">
        <v>73</v>
      </c>
      <c r="AY141" s="234" t="s">
        <v>124</v>
      </c>
    </row>
    <row r="142" s="14" customFormat="1">
      <c r="A142" s="14"/>
      <c r="B142" s="235"/>
      <c r="C142" s="236"/>
      <c r="D142" s="225" t="s">
        <v>135</v>
      </c>
      <c r="E142" s="237" t="s">
        <v>19</v>
      </c>
      <c r="F142" s="238" t="s">
        <v>137</v>
      </c>
      <c r="G142" s="236"/>
      <c r="H142" s="239">
        <v>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135</v>
      </c>
      <c r="AU142" s="245" t="s">
        <v>83</v>
      </c>
      <c r="AV142" s="14" t="s">
        <v>131</v>
      </c>
      <c r="AW142" s="14" t="s">
        <v>32</v>
      </c>
      <c r="AX142" s="14" t="s">
        <v>81</v>
      </c>
      <c r="AY142" s="245" t="s">
        <v>124</v>
      </c>
    </row>
    <row r="143" s="2" customFormat="1" ht="24.15" customHeight="1">
      <c r="A143" s="39"/>
      <c r="B143" s="40"/>
      <c r="C143" s="205" t="s">
        <v>209</v>
      </c>
      <c r="D143" s="205" t="s">
        <v>126</v>
      </c>
      <c r="E143" s="206" t="s">
        <v>210</v>
      </c>
      <c r="F143" s="207" t="s">
        <v>211</v>
      </c>
      <c r="G143" s="208" t="s">
        <v>129</v>
      </c>
      <c r="H143" s="209">
        <v>10</v>
      </c>
      <c r="I143" s="210"/>
      <c r="J143" s="211">
        <f>ROUND(I143*H143,2)</f>
        <v>0</v>
      </c>
      <c r="K143" s="207" t="s">
        <v>130</v>
      </c>
      <c r="L143" s="45"/>
      <c r="M143" s="212" t="s">
        <v>19</v>
      </c>
      <c r="N143" s="213" t="s">
        <v>44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131</v>
      </c>
      <c r="AT143" s="216" t="s">
        <v>126</v>
      </c>
      <c r="AU143" s="216" t="s">
        <v>83</v>
      </c>
      <c r="AY143" s="18" t="s">
        <v>124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81</v>
      </c>
      <c r="BK143" s="217">
        <f>ROUND(I143*H143,2)</f>
        <v>0</v>
      </c>
      <c r="BL143" s="18" t="s">
        <v>131</v>
      </c>
      <c r="BM143" s="216" t="s">
        <v>212</v>
      </c>
    </row>
    <row r="144" s="2" customFormat="1">
      <c r="A144" s="39"/>
      <c r="B144" s="40"/>
      <c r="C144" s="41"/>
      <c r="D144" s="218" t="s">
        <v>133</v>
      </c>
      <c r="E144" s="41"/>
      <c r="F144" s="219" t="s">
        <v>213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133</v>
      </c>
      <c r="AU144" s="18" t="s">
        <v>83</v>
      </c>
    </row>
    <row r="145" s="13" customFormat="1">
      <c r="A145" s="13"/>
      <c r="B145" s="223"/>
      <c r="C145" s="224"/>
      <c r="D145" s="225" t="s">
        <v>135</v>
      </c>
      <c r="E145" s="226" t="s">
        <v>19</v>
      </c>
      <c r="F145" s="227" t="s">
        <v>214</v>
      </c>
      <c r="G145" s="224"/>
      <c r="H145" s="228">
        <v>10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135</v>
      </c>
      <c r="AU145" s="234" t="s">
        <v>83</v>
      </c>
      <c r="AV145" s="13" t="s">
        <v>83</v>
      </c>
      <c r="AW145" s="13" t="s">
        <v>32</v>
      </c>
      <c r="AX145" s="13" t="s">
        <v>73</v>
      </c>
      <c r="AY145" s="234" t="s">
        <v>124</v>
      </c>
    </row>
    <row r="146" s="14" customFormat="1">
      <c r="A146" s="14"/>
      <c r="B146" s="235"/>
      <c r="C146" s="236"/>
      <c r="D146" s="225" t="s">
        <v>135</v>
      </c>
      <c r="E146" s="237" t="s">
        <v>19</v>
      </c>
      <c r="F146" s="238" t="s">
        <v>137</v>
      </c>
      <c r="G146" s="236"/>
      <c r="H146" s="239">
        <v>10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135</v>
      </c>
      <c r="AU146" s="245" t="s">
        <v>83</v>
      </c>
      <c r="AV146" s="14" t="s">
        <v>131</v>
      </c>
      <c r="AW146" s="14" t="s">
        <v>32</v>
      </c>
      <c r="AX146" s="14" t="s">
        <v>81</v>
      </c>
      <c r="AY146" s="245" t="s">
        <v>124</v>
      </c>
    </row>
    <row r="147" s="2" customFormat="1" ht="16.5" customHeight="1">
      <c r="A147" s="39"/>
      <c r="B147" s="40"/>
      <c r="C147" s="246" t="s">
        <v>215</v>
      </c>
      <c r="D147" s="246" t="s">
        <v>216</v>
      </c>
      <c r="E147" s="247" t="s">
        <v>217</v>
      </c>
      <c r="F147" s="248" t="s">
        <v>218</v>
      </c>
      <c r="G147" s="249" t="s">
        <v>219</v>
      </c>
      <c r="H147" s="250">
        <v>0.25</v>
      </c>
      <c r="I147" s="251"/>
      <c r="J147" s="252">
        <f>ROUND(I147*H147,2)</f>
        <v>0</v>
      </c>
      <c r="K147" s="248" t="s">
        <v>130</v>
      </c>
      <c r="L147" s="253"/>
      <c r="M147" s="254" t="s">
        <v>19</v>
      </c>
      <c r="N147" s="255" t="s">
        <v>44</v>
      </c>
      <c r="O147" s="85"/>
      <c r="P147" s="214">
        <f>O147*H147</f>
        <v>0</v>
      </c>
      <c r="Q147" s="214">
        <v>0.001</v>
      </c>
      <c r="R147" s="214">
        <f>Q147*H147</f>
        <v>0.00025000000000000001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172</v>
      </c>
      <c r="AT147" s="216" t="s">
        <v>216</v>
      </c>
      <c r="AU147" s="216" t="s">
        <v>83</v>
      </c>
      <c r="AY147" s="18" t="s">
        <v>124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81</v>
      </c>
      <c r="BK147" s="217">
        <f>ROUND(I147*H147,2)</f>
        <v>0</v>
      </c>
      <c r="BL147" s="18" t="s">
        <v>131</v>
      </c>
      <c r="BM147" s="216" t="s">
        <v>220</v>
      </c>
    </row>
    <row r="148" s="13" customFormat="1">
      <c r="A148" s="13"/>
      <c r="B148" s="223"/>
      <c r="C148" s="224"/>
      <c r="D148" s="225" t="s">
        <v>135</v>
      </c>
      <c r="E148" s="226" t="s">
        <v>19</v>
      </c>
      <c r="F148" s="227" t="s">
        <v>221</v>
      </c>
      <c r="G148" s="224"/>
      <c r="H148" s="228">
        <v>0.25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135</v>
      </c>
      <c r="AU148" s="234" t="s">
        <v>83</v>
      </c>
      <c r="AV148" s="13" t="s">
        <v>83</v>
      </c>
      <c r="AW148" s="13" t="s">
        <v>32</v>
      </c>
      <c r="AX148" s="13" t="s">
        <v>73</v>
      </c>
      <c r="AY148" s="234" t="s">
        <v>124</v>
      </c>
    </row>
    <row r="149" s="14" customFormat="1">
      <c r="A149" s="14"/>
      <c r="B149" s="235"/>
      <c r="C149" s="236"/>
      <c r="D149" s="225" t="s">
        <v>135</v>
      </c>
      <c r="E149" s="237" t="s">
        <v>19</v>
      </c>
      <c r="F149" s="238" t="s">
        <v>137</v>
      </c>
      <c r="G149" s="236"/>
      <c r="H149" s="239">
        <v>0.25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135</v>
      </c>
      <c r="AU149" s="245" t="s">
        <v>83</v>
      </c>
      <c r="AV149" s="14" t="s">
        <v>131</v>
      </c>
      <c r="AW149" s="14" t="s">
        <v>32</v>
      </c>
      <c r="AX149" s="14" t="s">
        <v>81</v>
      </c>
      <c r="AY149" s="245" t="s">
        <v>124</v>
      </c>
    </row>
    <row r="150" s="2" customFormat="1" ht="21.75" customHeight="1">
      <c r="A150" s="39"/>
      <c r="B150" s="40"/>
      <c r="C150" s="205" t="s">
        <v>222</v>
      </c>
      <c r="D150" s="205" t="s">
        <v>126</v>
      </c>
      <c r="E150" s="206" t="s">
        <v>223</v>
      </c>
      <c r="F150" s="207" t="s">
        <v>224</v>
      </c>
      <c r="G150" s="208" t="s">
        <v>129</v>
      </c>
      <c r="H150" s="209">
        <v>10</v>
      </c>
      <c r="I150" s="210"/>
      <c r="J150" s="211">
        <f>ROUND(I150*H150,2)</f>
        <v>0</v>
      </c>
      <c r="K150" s="207" t="s">
        <v>130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131</v>
      </c>
      <c r="AT150" s="216" t="s">
        <v>126</v>
      </c>
      <c r="AU150" s="216" t="s">
        <v>83</v>
      </c>
      <c r="AY150" s="18" t="s">
        <v>124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131</v>
      </c>
      <c r="BM150" s="216" t="s">
        <v>225</v>
      </c>
    </row>
    <row r="151" s="2" customFormat="1">
      <c r="A151" s="39"/>
      <c r="B151" s="40"/>
      <c r="C151" s="41"/>
      <c r="D151" s="218" t="s">
        <v>133</v>
      </c>
      <c r="E151" s="41"/>
      <c r="F151" s="219" t="s">
        <v>226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133</v>
      </c>
      <c r="AU151" s="18" t="s">
        <v>83</v>
      </c>
    </row>
    <row r="152" s="13" customFormat="1">
      <c r="A152" s="13"/>
      <c r="B152" s="223"/>
      <c r="C152" s="224"/>
      <c r="D152" s="225" t="s">
        <v>135</v>
      </c>
      <c r="E152" s="226" t="s">
        <v>19</v>
      </c>
      <c r="F152" s="227" t="s">
        <v>227</v>
      </c>
      <c r="G152" s="224"/>
      <c r="H152" s="228">
        <v>10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135</v>
      </c>
      <c r="AU152" s="234" t="s">
        <v>83</v>
      </c>
      <c r="AV152" s="13" t="s">
        <v>83</v>
      </c>
      <c r="AW152" s="13" t="s">
        <v>32</v>
      </c>
      <c r="AX152" s="13" t="s">
        <v>73</v>
      </c>
      <c r="AY152" s="234" t="s">
        <v>124</v>
      </c>
    </row>
    <row r="153" s="14" customFormat="1">
      <c r="A153" s="14"/>
      <c r="B153" s="235"/>
      <c r="C153" s="236"/>
      <c r="D153" s="225" t="s">
        <v>135</v>
      </c>
      <c r="E153" s="237" t="s">
        <v>19</v>
      </c>
      <c r="F153" s="238" t="s">
        <v>137</v>
      </c>
      <c r="G153" s="236"/>
      <c r="H153" s="239">
        <v>10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135</v>
      </c>
      <c r="AU153" s="245" t="s">
        <v>83</v>
      </c>
      <c r="AV153" s="14" t="s">
        <v>131</v>
      </c>
      <c r="AW153" s="14" t="s">
        <v>32</v>
      </c>
      <c r="AX153" s="14" t="s">
        <v>81</v>
      </c>
      <c r="AY153" s="245" t="s">
        <v>124</v>
      </c>
    </row>
    <row r="154" s="2" customFormat="1" ht="24.15" customHeight="1">
      <c r="A154" s="39"/>
      <c r="B154" s="40"/>
      <c r="C154" s="205" t="s">
        <v>228</v>
      </c>
      <c r="D154" s="205" t="s">
        <v>126</v>
      </c>
      <c r="E154" s="206" t="s">
        <v>229</v>
      </c>
      <c r="F154" s="207" t="s">
        <v>230</v>
      </c>
      <c r="G154" s="208" t="s">
        <v>129</v>
      </c>
      <c r="H154" s="209">
        <v>10</v>
      </c>
      <c r="I154" s="210"/>
      <c r="J154" s="211">
        <f>ROUND(I154*H154,2)</f>
        <v>0</v>
      </c>
      <c r="K154" s="207" t="s">
        <v>130</v>
      </c>
      <c r="L154" s="45"/>
      <c r="M154" s="212" t="s">
        <v>19</v>
      </c>
      <c r="N154" s="213" t="s">
        <v>44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131</v>
      </c>
      <c r="AT154" s="216" t="s">
        <v>126</v>
      </c>
      <c r="AU154" s="216" t="s">
        <v>83</v>
      </c>
      <c r="AY154" s="18" t="s">
        <v>124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81</v>
      </c>
      <c r="BK154" s="217">
        <f>ROUND(I154*H154,2)</f>
        <v>0</v>
      </c>
      <c r="BL154" s="18" t="s">
        <v>131</v>
      </c>
      <c r="BM154" s="216" t="s">
        <v>231</v>
      </c>
    </row>
    <row r="155" s="2" customFormat="1">
      <c r="A155" s="39"/>
      <c r="B155" s="40"/>
      <c r="C155" s="41"/>
      <c r="D155" s="218" t="s">
        <v>133</v>
      </c>
      <c r="E155" s="41"/>
      <c r="F155" s="219" t="s">
        <v>232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133</v>
      </c>
      <c r="AU155" s="18" t="s">
        <v>83</v>
      </c>
    </row>
    <row r="156" s="13" customFormat="1">
      <c r="A156" s="13"/>
      <c r="B156" s="223"/>
      <c r="C156" s="224"/>
      <c r="D156" s="225" t="s">
        <v>135</v>
      </c>
      <c r="E156" s="226" t="s">
        <v>19</v>
      </c>
      <c r="F156" s="227" t="s">
        <v>214</v>
      </c>
      <c r="G156" s="224"/>
      <c r="H156" s="228">
        <v>10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135</v>
      </c>
      <c r="AU156" s="234" t="s">
        <v>83</v>
      </c>
      <c r="AV156" s="13" t="s">
        <v>83</v>
      </c>
      <c r="AW156" s="13" t="s">
        <v>32</v>
      </c>
      <c r="AX156" s="13" t="s">
        <v>73</v>
      </c>
      <c r="AY156" s="234" t="s">
        <v>124</v>
      </c>
    </row>
    <row r="157" s="14" customFormat="1">
      <c r="A157" s="14"/>
      <c r="B157" s="235"/>
      <c r="C157" s="236"/>
      <c r="D157" s="225" t="s">
        <v>135</v>
      </c>
      <c r="E157" s="237" t="s">
        <v>19</v>
      </c>
      <c r="F157" s="238" t="s">
        <v>137</v>
      </c>
      <c r="G157" s="236"/>
      <c r="H157" s="239">
        <v>10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135</v>
      </c>
      <c r="AU157" s="245" t="s">
        <v>83</v>
      </c>
      <c r="AV157" s="14" t="s">
        <v>131</v>
      </c>
      <c r="AW157" s="14" t="s">
        <v>32</v>
      </c>
      <c r="AX157" s="14" t="s">
        <v>81</v>
      </c>
      <c r="AY157" s="245" t="s">
        <v>124</v>
      </c>
    </row>
    <row r="158" s="2" customFormat="1" ht="16.5" customHeight="1">
      <c r="A158" s="39"/>
      <c r="B158" s="40"/>
      <c r="C158" s="246" t="s">
        <v>233</v>
      </c>
      <c r="D158" s="246" t="s">
        <v>216</v>
      </c>
      <c r="E158" s="247" t="s">
        <v>234</v>
      </c>
      <c r="F158" s="248" t="s">
        <v>235</v>
      </c>
      <c r="G158" s="249" t="s">
        <v>200</v>
      </c>
      <c r="H158" s="250">
        <v>3.6000000000000001</v>
      </c>
      <c r="I158" s="251"/>
      <c r="J158" s="252">
        <f>ROUND(I158*H158,2)</f>
        <v>0</v>
      </c>
      <c r="K158" s="248" t="s">
        <v>130</v>
      </c>
      <c r="L158" s="253"/>
      <c r="M158" s="254" t="s">
        <v>19</v>
      </c>
      <c r="N158" s="255" t="s">
        <v>44</v>
      </c>
      <c r="O158" s="85"/>
      <c r="P158" s="214">
        <f>O158*H158</f>
        <v>0</v>
      </c>
      <c r="Q158" s="214">
        <v>1</v>
      </c>
      <c r="R158" s="214">
        <f>Q158*H158</f>
        <v>3.6000000000000001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172</v>
      </c>
      <c r="AT158" s="216" t="s">
        <v>216</v>
      </c>
      <c r="AU158" s="216" t="s">
        <v>83</v>
      </c>
      <c r="AY158" s="18" t="s">
        <v>124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131</v>
      </c>
      <c r="BM158" s="216" t="s">
        <v>236</v>
      </c>
    </row>
    <row r="159" s="13" customFormat="1">
      <c r="A159" s="13"/>
      <c r="B159" s="223"/>
      <c r="C159" s="224"/>
      <c r="D159" s="225" t="s">
        <v>135</v>
      </c>
      <c r="E159" s="226" t="s">
        <v>19</v>
      </c>
      <c r="F159" s="227" t="s">
        <v>237</v>
      </c>
      <c r="G159" s="224"/>
      <c r="H159" s="228">
        <v>3.6000000000000001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135</v>
      </c>
      <c r="AU159" s="234" t="s">
        <v>83</v>
      </c>
      <c r="AV159" s="13" t="s">
        <v>83</v>
      </c>
      <c r="AW159" s="13" t="s">
        <v>32</v>
      </c>
      <c r="AX159" s="13" t="s">
        <v>73</v>
      </c>
      <c r="AY159" s="234" t="s">
        <v>124</v>
      </c>
    </row>
    <row r="160" s="14" customFormat="1">
      <c r="A160" s="14"/>
      <c r="B160" s="235"/>
      <c r="C160" s="236"/>
      <c r="D160" s="225" t="s">
        <v>135</v>
      </c>
      <c r="E160" s="237" t="s">
        <v>19</v>
      </c>
      <c r="F160" s="238" t="s">
        <v>137</v>
      </c>
      <c r="G160" s="236"/>
      <c r="H160" s="239">
        <v>3.6000000000000001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135</v>
      </c>
      <c r="AU160" s="245" t="s">
        <v>83</v>
      </c>
      <c r="AV160" s="14" t="s">
        <v>131</v>
      </c>
      <c r="AW160" s="14" t="s">
        <v>32</v>
      </c>
      <c r="AX160" s="14" t="s">
        <v>81</v>
      </c>
      <c r="AY160" s="245" t="s">
        <v>124</v>
      </c>
    </row>
    <row r="161" s="12" customFormat="1" ht="22.8" customHeight="1">
      <c r="A161" s="12"/>
      <c r="B161" s="189"/>
      <c r="C161" s="190"/>
      <c r="D161" s="191" t="s">
        <v>72</v>
      </c>
      <c r="E161" s="203" t="s">
        <v>154</v>
      </c>
      <c r="F161" s="203" t="s">
        <v>238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SUM(P162:P204)</f>
        <v>0</v>
      </c>
      <c r="Q161" s="197"/>
      <c r="R161" s="198">
        <f>SUM(R162:R204)</f>
        <v>61.554379999999995</v>
      </c>
      <c r="S161" s="197"/>
      <c r="T161" s="199">
        <f>SUM(T162:T204)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81</v>
      </c>
      <c r="AT161" s="201" t="s">
        <v>72</v>
      </c>
      <c r="AU161" s="201" t="s">
        <v>81</v>
      </c>
      <c r="AY161" s="200" t="s">
        <v>124</v>
      </c>
      <c r="BK161" s="202">
        <f>SUM(BK162:BK204)</f>
        <v>0</v>
      </c>
    </row>
    <row r="162" s="2" customFormat="1" ht="21.75" customHeight="1">
      <c r="A162" s="39"/>
      <c r="B162" s="40"/>
      <c r="C162" s="205" t="s">
        <v>239</v>
      </c>
      <c r="D162" s="205" t="s">
        <v>126</v>
      </c>
      <c r="E162" s="206" t="s">
        <v>240</v>
      </c>
      <c r="F162" s="207" t="s">
        <v>241</v>
      </c>
      <c r="G162" s="208" t="s">
        <v>129</v>
      </c>
      <c r="H162" s="209">
        <v>439</v>
      </c>
      <c r="I162" s="210"/>
      <c r="J162" s="211">
        <f>ROUND(I162*H162,2)</f>
        <v>0</v>
      </c>
      <c r="K162" s="207" t="s">
        <v>130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131</v>
      </c>
      <c r="AT162" s="216" t="s">
        <v>126</v>
      </c>
      <c r="AU162" s="216" t="s">
        <v>83</v>
      </c>
      <c r="AY162" s="18" t="s">
        <v>124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131</v>
      </c>
      <c r="BM162" s="216" t="s">
        <v>242</v>
      </c>
    </row>
    <row r="163" s="2" customFormat="1">
      <c r="A163" s="39"/>
      <c r="B163" s="40"/>
      <c r="C163" s="41"/>
      <c r="D163" s="218" t="s">
        <v>133</v>
      </c>
      <c r="E163" s="41"/>
      <c r="F163" s="219" t="s">
        <v>243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133</v>
      </c>
      <c r="AU163" s="18" t="s">
        <v>83</v>
      </c>
    </row>
    <row r="164" s="13" customFormat="1">
      <c r="A164" s="13"/>
      <c r="B164" s="223"/>
      <c r="C164" s="224"/>
      <c r="D164" s="225" t="s">
        <v>135</v>
      </c>
      <c r="E164" s="226" t="s">
        <v>19</v>
      </c>
      <c r="F164" s="227" t="s">
        <v>244</v>
      </c>
      <c r="G164" s="224"/>
      <c r="H164" s="228">
        <v>261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135</v>
      </c>
      <c r="AU164" s="234" t="s">
        <v>83</v>
      </c>
      <c r="AV164" s="13" t="s">
        <v>83</v>
      </c>
      <c r="AW164" s="13" t="s">
        <v>32</v>
      </c>
      <c r="AX164" s="13" t="s">
        <v>73</v>
      </c>
      <c r="AY164" s="234" t="s">
        <v>124</v>
      </c>
    </row>
    <row r="165" s="13" customFormat="1">
      <c r="A165" s="13"/>
      <c r="B165" s="223"/>
      <c r="C165" s="224"/>
      <c r="D165" s="225" t="s">
        <v>135</v>
      </c>
      <c r="E165" s="226" t="s">
        <v>19</v>
      </c>
      <c r="F165" s="227" t="s">
        <v>245</v>
      </c>
      <c r="G165" s="224"/>
      <c r="H165" s="228">
        <v>178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135</v>
      </c>
      <c r="AU165" s="234" t="s">
        <v>83</v>
      </c>
      <c r="AV165" s="13" t="s">
        <v>83</v>
      </c>
      <c r="AW165" s="13" t="s">
        <v>32</v>
      </c>
      <c r="AX165" s="13" t="s">
        <v>73</v>
      </c>
      <c r="AY165" s="234" t="s">
        <v>124</v>
      </c>
    </row>
    <row r="166" s="14" customFormat="1">
      <c r="A166" s="14"/>
      <c r="B166" s="235"/>
      <c r="C166" s="236"/>
      <c r="D166" s="225" t="s">
        <v>135</v>
      </c>
      <c r="E166" s="237" t="s">
        <v>19</v>
      </c>
      <c r="F166" s="238" t="s">
        <v>137</v>
      </c>
      <c r="G166" s="236"/>
      <c r="H166" s="239">
        <v>439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135</v>
      </c>
      <c r="AU166" s="245" t="s">
        <v>83</v>
      </c>
      <c r="AV166" s="14" t="s">
        <v>131</v>
      </c>
      <c r="AW166" s="14" t="s">
        <v>32</v>
      </c>
      <c r="AX166" s="14" t="s">
        <v>81</v>
      </c>
      <c r="AY166" s="245" t="s">
        <v>124</v>
      </c>
    </row>
    <row r="167" s="2" customFormat="1" ht="24.15" customHeight="1">
      <c r="A167" s="39"/>
      <c r="B167" s="40"/>
      <c r="C167" s="205" t="s">
        <v>246</v>
      </c>
      <c r="D167" s="205" t="s">
        <v>126</v>
      </c>
      <c r="E167" s="206" t="s">
        <v>247</v>
      </c>
      <c r="F167" s="207" t="s">
        <v>248</v>
      </c>
      <c r="G167" s="208" t="s">
        <v>129</v>
      </c>
      <c r="H167" s="209">
        <v>178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131</v>
      </c>
      <c r="AT167" s="216" t="s">
        <v>126</v>
      </c>
      <c r="AU167" s="216" t="s">
        <v>83</v>
      </c>
      <c r="AY167" s="18" t="s">
        <v>124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131</v>
      </c>
      <c r="BM167" s="216" t="s">
        <v>249</v>
      </c>
    </row>
    <row r="168" s="13" customFormat="1">
      <c r="A168" s="13"/>
      <c r="B168" s="223"/>
      <c r="C168" s="224"/>
      <c r="D168" s="225" t="s">
        <v>135</v>
      </c>
      <c r="E168" s="226" t="s">
        <v>19</v>
      </c>
      <c r="F168" s="227" t="s">
        <v>250</v>
      </c>
      <c r="G168" s="224"/>
      <c r="H168" s="228">
        <v>178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135</v>
      </c>
      <c r="AU168" s="234" t="s">
        <v>83</v>
      </c>
      <c r="AV168" s="13" t="s">
        <v>83</v>
      </c>
      <c r="AW168" s="13" t="s">
        <v>32</v>
      </c>
      <c r="AX168" s="13" t="s">
        <v>73</v>
      </c>
      <c r="AY168" s="234" t="s">
        <v>124</v>
      </c>
    </row>
    <row r="169" s="14" customFormat="1">
      <c r="A169" s="14"/>
      <c r="B169" s="235"/>
      <c r="C169" s="236"/>
      <c r="D169" s="225" t="s">
        <v>135</v>
      </c>
      <c r="E169" s="237" t="s">
        <v>19</v>
      </c>
      <c r="F169" s="238" t="s">
        <v>137</v>
      </c>
      <c r="G169" s="236"/>
      <c r="H169" s="239">
        <v>178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135</v>
      </c>
      <c r="AU169" s="245" t="s">
        <v>83</v>
      </c>
      <c r="AV169" s="14" t="s">
        <v>131</v>
      </c>
      <c r="AW169" s="14" t="s">
        <v>32</v>
      </c>
      <c r="AX169" s="14" t="s">
        <v>81</v>
      </c>
      <c r="AY169" s="245" t="s">
        <v>124</v>
      </c>
    </row>
    <row r="170" s="2" customFormat="1" ht="24.15" customHeight="1">
      <c r="A170" s="39"/>
      <c r="B170" s="40"/>
      <c r="C170" s="205" t="s">
        <v>7</v>
      </c>
      <c r="D170" s="205" t="s">
        <v>126</v>
      </c>
      <c r="E170" s="206" t="s">
        <v>251</v>
      </c>
      <c r="F170" s="207" t="s">
        <v>252</v>
      </c>
      <c r="G170" s="208" t="s">
        <v>129</v>
      </c>
      <c r="H170" s="209">
        <v>474.82799999999997</v>
      </c>
      <c r="I170" s="210"/>
      <c r="J170" s="211">
        <f>ROUND(I170*H170,2)</f>
        <v>0</v>
      </c>
      <c r="K170" s="207" t="s">
        <v>130</v>
      </c>
      <c r="L170" s="45"/>
      <c r="M170" s="212" t="s">
        <v>19</v>
      </c>
      <c r="N170" s="213" t="s">
        <v>44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131</v>
      </c>
      <c r="AT170" s="216" t="s">
        <v>126</v>
      </c>
      <c r="AU170" s="216" t="s">
        <v>83</v>
      </c>
      <c r="AY170" s="18" t="s">
        <v>124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81</v>
      </c>
      <c r="BK170" s="217">
        <f>ROUND(I170*H170,2)</f>
        <v>0</v>
      </c>
      <c r="BL170" s="18" t="s">
        <v>131</v>
      </c>
      <c r="BM170" s="216" t="s">
        <v>253</v>
      </c>
    </row>
    <row r="171" s="2" customFormat="1">
      <c r="A171" s="39"/>
      <c r="B171" s="40"/>
      <c r="C171" s="41"/>
      <c r="D171" s="218" t="s">
        <v>133</v>
      </c>
      <c r="E171" s="41"/>
      <c r="F171" s="219" t="s">
        <v>254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133</v>
      </c>
      <c r="AU171" s="18" t="s">
        <v>83</v>
      </c>
    </row>
    <row r="172" s="13" customFormat="1">
      <c r="A172" s="13"/>
      <c r="B172" s="223"/>
      <c r="C172" s="224"/>
      <c r="D172" s="225" t="s">
        <v>135</v>
      </c>
      <c r="E172" s="226" t="s">
        <v>19</v>
      </c>
      <c r="F172" s="227" t="s">
        <v>255</v>
      </c>
      <c r="G172" s="224"/>
      <c r="H172" s="228">
        <v>474.82799999999997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135</v>
      </c>
      <c r="AU172" s="234" t="s">
        <v>83</v>
      </c>
      <c r="AV172" s="13" t="s">
        <v>83</v>
      </c>
      <c r="AW172" s="13" t="s">
        <v>32</v>
      </c>
      <c r="AX172" s="13" t="s">
        <v>73</v>
      </c>
      <c r="AY172" s="234" t="s">
        <v>124</v>
      </c>
    </row>
    <row r="173" s="14" customFormat="1">
      <c r="A173" s="14"/>
      <c r="B173" s="235"/>
      <c r="C173" s="236"/>
      <c r="D173" s="225" t="s">
        <v>135</v>
      </c>
      <c r="E173" s="237" t="s">
        <v>19</v>
      </c>
      <c r="F173" s="238" t="s">
        <v>137</v>
      </c>
      <c r="G173" s="236"/>
      <c r="H173" s="239">
        <v>474.82799999999997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135</v>
      </c>
      <c r="AU173" s="245" t="s">
        <v>83</v>
      </c>
      <c r="AV173" s="14" t="s">
        <v>131</v>
      </c>
      <c r="AW173" s="14" t="s">
        <v>32</v>
      </c>
      <c r="AX173" s="14" t="s">
        <v>81</v>
      </c>
      <c r="AY173" s="245" t="s">
        <v>124</v>
      </c>
    </row>
    <row r="174" s="2" customFormat="1" ht="16.5" customHeight="1">
      <c r="A174" s="39"/>
      <c r="B174" s="40"/>
      <c r="C174" s="205" t="s">
        <v>256</v>
      </c>
      <c r="D174" s="205" t="s">
        <v>126</v>
      </c>
      <c r="E174" s="206" t="s">
        <v>257</v>
      </c>
      <c r="F174" s="207" t="s">
        <v>258</v>
      </c>
      <c r="G174" s="208" t="s">
        <v>129</v>
      </c>
      <c r="H174" s="209">
        <v>4748.2799999999997</v>
      </c>
      <c r="I174" s="210"/>
      <c r="J174" s="211">
        <f>ROUND(I174*H174,2)</f>
        <v>0</v>
      </c>
      <c r="K174" s="207" t="s">
        <v>130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131</v>
      </c>
      <c r="AT174" s="216" t="s">
        <v>126</v>
      </c>
      <c r="AU174" s="216" t="s">
        <v>83</v>
      </c>
      <c r="AY174" s="18" t="s">
        <v>124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81</v>
      </c>
      <c r="BK174" s="217">
        <f>ROUND(I174*H174,2)</f>
        <v>0</v>
      </c>
      <c r="BL174" s="18" t="s">
        <v>131</v>
      </c>
      <c r="BM174" s="216" t="s">
        <v>259</v>
      </c>
    </row>
    <row r="175" s="2" customFormat="1">
      <c r="A175" s="39"/>
      <c r="B175" s="40"/>
      <c r="C175" s="41"/>
      <c r="D175" s="218" t="s">
        <v>133</v>
      </c>
      <c r="E175" s="41"/>
      <c r="F175" s="219" t="s">
        <v>260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133</v>
      </c>
      <c r="AU175" s="18" t="s">
        <v>83</v>
      </c>
    </row>
    <row r="176" s="13" customFormat="1">
      <c r="A176" s="13"/>
      <c r="B176" s="223"/>
      <c r="C176" s="224"/>
      <c r="D176" s="225" t="s">
        <v>135</v>
      </c>
      <c r="E176" s="226" t="s">
        <v>19</v>
      </c>
      <c r="F176" s="227" t="s">
        <v>261</v>
      </c>
      <c r="G176" s="224"/>
      <c r="H176" s="228">
        <v>4748.2799999999997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135</v>
      </c>
      <c r="AU176" s="234" t="s">
        <v>83</v>
      </c>
      <c r="AV176" s="13" t="s">
        <v>83</v>
      </c>
      <c r="AW176" s="13" t="s">
        <v>32</v>
      </c>
      <c r="AX176" s="13" t="s">
        <v>73</v>
      </c>
      <c r="AY176" s="234" t="s">
        <v>124</v>
      </c>
    </row>
    <row r="177" s="14" customFormat="1">
      <c r="A177" s="14"/>
      <c r="B177" s="235"/>
      <c r="C177" s="236"/>
      <c r="D177" s="225" t="s">
        <v>135</v>
      </c>
      <c r="E177" s="237" t="s">
        <v>19</v>
      </c>
      <c r="F177" s="238" t="s">
        <v>137</v>
      </c>
      <c r="G177" s="236"/>
      <c r="H177" s="239">
        <v>4748.2799999999997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135</v>
      </c>
      <c r="AU177" s="245" t="s">
        <v>83</v>
      </c>
      <c r="AV177" s="14" t="s">
        <v>131</v>
      </c>
      <c r="AW177" s="14" t="s">
        <v>32</v>
      </c>
      <c r="AX177" s="14" t="s">
        <v>81</v>
      </c>
      <c r="AY177" s="245" t="s">
        <v>124</v>
      </c>
    </row>
    <row r="178" s="2" customFormat="1" ht="24.15" customHeight="1">
      <c r="A178" s="39"/>
      <c r="B178" s="40"/>
      <c r="C178" s="205" t="s">
        <v>262</v>
      </c>
      <c r="D178" s="205" t="s">
        <v>126</v>
      </c>
      <c r="E178" s="206" t="s">
        <v>263</v>
      </c>
      <c r="F178" s="207" t="s">
        <v>264</v>
      </c>
      <c r="G178" s="208" t="s">
        <v>129</v>
      </c>
      <c r="H178" s="209">
        <v>2374.1399999999999</v>
      </c>
      <c r="I178" s="210"/>
      <c r="J178" s="211">
        <f>ROUND(I178*H178,2)</f>
        <v>0</v>
      </c>
      <c r="K178" s="207" t="s">
        <v>130</v>
      </c>
      <c r="L178" s="45"/>
      <c r="M178" s="212" t="s">
        <v>19</v>
      </c>
      <c r="N178" s="213" t="s">
        <v>44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131</v>
      </c>
      <c r="AT178" s="216" t="s">
        <v>126</v>
      </c>
      <c r="AU178" s="216" t="s">
        <v>83</v>
      </c>
      <c r="AY178" s="18" t="s">
        <v>124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131</v>
      </c>
      <c r="BM178" s="216" t="s">
        <v>265</v>
      </c>
    </row>
    <row r="179" s="2" customFormat="1">
      <c r="A179" s="39"/>
      <c r="B179" s="40"/>
      <c r="C179" s="41"/>
      <c r="D179" s="218" t="s">
        <v>133</v>
      </c>
      <c r="E179" s="41"/>
      <c r="F179" s="219" t="s">
        <v>266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133</v>
      </c>
      <c r="AU179" s="18" t="s">
        <v>83</v>
      </c>
    </row>
    <row r="180" s="13" customFormat="1">
      <c r="A180" s="13"/>
      <c r="B180" s="223"/>
      <c r="C180" s="224"/>
      <c r="D180" s="225" t="s">
        <v>135</v>
      </c>
      <c r="E180" s="226" t="s">
        <v>19</v>
      </c>
      <c r="F180" s="227" t="s">
        <v>267</v>
      </c>
      <c r="G180" s="224"/>
      <c r="H180" s="228">
        <v>2374.1399999999999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135</v>
      </c>
      <c r="AU180" s="234" t="s">
        <v>83</v>
      </c>
      <c r="AV180" s="13" t="s">
        <v>83</v>
      </c>
      <c r="AW180" s="13" t="s">
        <v>32</v>
      </c>
      <c r="AX180" s="13" t="s">
        <v>73</v>
      </c>
      <c r="AY180" s="234" t="s">
        <v>124</v>
      </c>
    </row>
    <row r="181" s="14" customFormat="1">
      <c r="A181" s="14"/>
      <c r="B181" s="235"/>
      <c r="C181" s="236"/>
      <c r="D181" s="225" t="s">
        <v>135</v>
      </c>
      <c r="E181" s="237" t="s">
        <v>19</v>
      </c>
      <c r="F181" s="238" t="s">
        <v>137</v>
      </c>
      <c r="G181" s="236"/>
      <c r="H181" s="239">
        <v>2374.1399999999999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135</v>
      </c>
      <c r="AU181" s="245" t="s">
        <v>83</v>
      </c>
      <c r="AV181" s="14" t="s">
        <v>131</v>
      </c>
      <c r="AW181" s="14" t="s">
        <v>32</v>
      </c>
      <c r="AX181" s="14" t="s">
        <v>81</v>
      </c>
      <c r="AY181" s="245" t="s">
        <v>124</v>
      </c>
    </row>
    <row r="182" s="2" customFormat="1" ht="24.15" customHeight="1">
      <c r="A182" s="39"/>
      <c r="B182" s="40"/>
      <c r="C182" s="205" t="s">
        <v>268</v>
      </c>
      <c r="D182" s="205" t="s">
        <v>126</v>
      </c>
      <c r="E182" s="206" t="s">
        <v>269</v>
      </c>
      <c r="F182" s="207" t="s">
        <v>270</v>
      </c>
      <c r="G182" s="208" t="s">
        <v>129</v>
      </c>
      <c r="H182" s="209">
        <v>2374.1399999999999</v>
      </c>
      <c r="I182" s="210"/>
      <c r="J182" s="211">
        <f>ROUND(I182*H182,2)</f>
        <v>0</v>
      </c>
      <c r="K182" s="207" t="s">
        <v>130</v>
      </c>
      <c r="L182" s="45"/>
      <c r="M182" s="212" t="s">
        <v>19</v>
      </c>
      <c r="N182" s="213" t="s">
        <v>44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131</v>
      </c>
      <c r="AT182" s="216" t="s">
        <v>126</v>
      </c>
      <c r="AU182" s="216" t="s">
        <v>83</v>
      </c>
      <c r="AY182" s="18" t="s">
        <v>124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131</v>
      </c>
      <c r="BM182" s="216" t="s">
        <v>271</v>
      </c>
    </row>
    <row r="183" s="2" customFormat="1">
      <c r="A183" s="39"/>
      <c r="B183" s="40"/>
      <c r="C183" s="41"/>
      <c r="D183" s="218" t="s">
        <v>133</v>
      </c>
      <c r="E183" s="41"/>
      <c r="F183" s="219" t="s">
        <v>272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133</v>
      </c>
      <c r="AU183" s="18" t="s">
        <v>83</v>
      </c>
    </row>
    <row r="184" s="13" customFormat="1">
      <c r="A184" s="13"/>
      <c r="B184" s="223"/>
      <c r="C184" s="224"/>
      <c r="D184" s="225" t="s">
        <v>135</v>
      </c>
      <c r="E184" s="226" t="s">
        <v>19</v>
      </c>
      <c r="F184" s="227" t="s">
        <v>273</v>
      </c>
      <c r="G184" s="224"/>
      <c r="H184" s="228">
        <v>2374.1399999999999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135</v>
      </c>
      <c r="AU184" s="234" t="s">
        <v>83</v>
      </c>
      <c r="AV184" s="13" t="s">
        <v>83</v>
      </c>
      <c r="AW184" s="13" t="s">
        <v>32</v>
      </c>
      <c r="AX184" s="13" t="s">
        <v>73</v>
      </c>
      <c r="AY184" s="234" t="s">
        <v>124</v>
      </c>
    </row>
    <row r="185" s="14" customFormat="1">
      <c r="A185" s="14"/>
      <c r="B185" s="235"/>
      <c r="C185" s="236"/>
      <c r="D185" s="225" t="s">
        <v>135</v>
      </c>
      <c r="E185" s="237" t="s">
        <v>19</v>
      </c>
      <c r="F185" s="238" t="s">
        <v>137</v>
      </c>
      <c r="G185" s="236"/>
      <c r="H185" s="239">
        <v>2374.1399999999999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135</v>
      </c>
      <c r="AU185" s="245" t="s">
        <v>83</v>
      </c>
      <c r="AV185" s="14" t="s">
        <v>131</v>
      </c>
      <c r="AW185" s="14" t="s">
        <v>32</v>
      </c>
      <c r="AX185" s="14" t="s">
        <v>81</v>
      </c>
      <c r="AY185" s="245" t="s">
        <v>124</v>
      </c>
    </row>
    <row r="186" s="2" customFormat="1" ht="44.25" customHeight="1">
      <c r="A186" s="39"/>
      <c r="B186" s="40"/>
      <c r="C186" s="205" t="s">
        <v>274</v>
      </c>
      <c r="D186" s="205" t="s">
        <v>126</v>
      </c>
      <c r="E186" s="206" t="s">
        <v>275</v>
      </c>
      <c r="F186" s="207" t="s">
        <v>276</v>
      </c>
      <c r="G186" s="208" t="s">
        <v>129</v>
      </c>
      <c r="H186" s="209">
        <v>186</v>
      </c>
      <c r="I186" s="210"/>
      <c r="J186" s="211">
        <f>ROUND(I186*H186,2)</f>
        <v>0</v>
      </c>
      <c r="K186" s="207" t="s">
        <v>130</v>
      </c>
      <c r="L186" s="45"/>
      <c r="M186" s="212" t="s">
        <v>19</v>
      </c>
      <c r="N186" s="213" t="s">
        <v>44</v>
      </c>
      <c r="O186" s="85"/>
      <c r="P186" s="214">
        <f>O186*H186</f>
        <v>0</v>
      </c>
      <c r="Q186" s="214">
        <v>0.089219999999999994</v>
      </c>
      <c r="R186" s="214">
        <f>Q186*H186</f>
        <v>16.594919999999998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131</v>
      </c>
      <c r="AT186" s="216" t="s">
        <v>126</v>
      </c>
      <c r="AU186" s="216" t="s">
        <v>83</v>
      </c>
      <c r="AY186" s="18" t="s">
        <v>124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131</v>
      </c>
      <c r="BM186" s="216" t="s">
        <v>277</v>
      </c>
    </row>
    <row r="187" s="2" customFormat="1">
      <c r="A187" s="39"/>
      <c r="B187" s="40"/>
      <c r="C187" s="41"/>
      <c r="D187" s="218" t="s">
        <v>133</v>
      </c>
      <c r="E187" s="41"/>
      <c r="F187" s="219" t="s">
        <v>278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133</v>
      </c>
      <c r="AU187" s="18" t="s">
        <v>83</v>
      </c>
    </row>
    <row r="188" s="13" customFormat="1">
      <c r="A188" s="13"/>
      <c r="B188" s="223"/>
      <c r="C188" s="224"/>
      <c r="D188" s="225" t="s">
        <v>135</v>
      </c>
      <c r="E188" s="226" t="s">
        <v>19</v>
      </c>
      <c r="F188" s="227" t="s">
        <v>279</v>
      </c>
      <c r="G188" s="224"/>
      <c r="H188" s="228">
        <v>186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135</v>
      </c>
      <c r="AU188" s="234" t="s">
        <v>83</v>
      </c>
      <c r="AV188" s="13" t="s">
        <v>83</v>
      </c>
      <c r="AW188" s="13" t="s">
        <v>32</v>
      </c>
      <c r="AX188" s="13" t="s">
        <v>73</v>
      </c>
      <c r="AY188" s="234" t="s">
        <v>124</v>
      </c>
    </row>
    <row r="189" s="14" customFormat="1">
      <c r="A189" s="14"/>
      <c r="B189" s="235"/>
      <c r="C189" s="236"/>
      <c r="D189" s="225" t="s">
        <v>135</v>
      </c>
      <c r="E189" s="237" t="s">
        <v>19</v>
      </c>
      <c r="F189" s="238" t="s">
        <v>137</v>
      </c>
      <c r="G189" s="236"/>
      <c r="H189" s="239">
        <v>186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135</v>
      </c>
      <c r="AU189" s="245" t="s">
        <v>83</v>
      </c>
      <c r="AV189" s="14" t="s">
        <v>131</v>
      </c>
      <c r="AW189" s="14" t="s">
        <v>32</v>
      </c>
      <c r="AX189" s="14" t="s">
        <v>81</v>
      </c>
      <c r="AY189" s="245" t="s">
        <v>124</v>
      </c>
    </row>
    <row r="190" s="2" customFormat="1" ht="16.5" customHeight="1">
      <c r="A190" s="39"/>
      <c r="B190" s="40"/>
      <c r="C190" s="205" t="s">
        <v>280</v>
      </c>
      <c r="D190" s="205" t="s">
        <v>126</v>
      </c>
      <c r="E190" s="206" t="s">
        <v>281</v>
      </c>
      <c r="F190" s="207" t="s">
        <v>282</v>
      </c>
      <c r="G190" s="208" t="s">
        <v>129</v>
      </c>
      <c r="H190" s="209">
        <v>55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44</v>
      </c>
      <c r="O190" s="85"/>
      <c r="P190" s="214">
        <f>O190*H190</f>
        <v>0</v>
      </c>
      <c r="Q190" s="214">
        <v>0.089219999999999994</v>
      </c>
      <c r="R190" s="214">
        <f>Q190*H190</f>
        <v>4.9070999999999998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131</v>
      </c>
      <c r="AT190" s="216" t="s">
        <v>126</v>
      </c>
      <c r="AU190" s="216" t="s">
        <v>83</v>
      </c>
      <c r="AY190" s="18" t="s">
        <v>124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81</v>
      </c>
      <c r="BK190" s="217">
        <f>ROUND(I190*H190,2)</f>
        <v>0</v>
      </c>
      <c r="BL190" s="18" t="s">
        <v>131</v>
      </c>
      <c r="BM190" s="216" t="s">
        <v>283</v>
      </c>
    </row>
    <row r="191" s="13" customFormat="1">
      <c r="A191" s="13"/>
      <c r="B191" s="223"/>
      <c r="C191" s="224"/>
      <c r="D191" s="225" t="s">
        <v>135</v>
      </c>
      <c r="E191" s="226" t="s">
        <v>19</v>
      </c>
      <c r="F191" s="227" t="s">
        <v>284</v>
      </c>
      <c r="G191" s="224"/>
      <c r="H191" s="228">
        <v>55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135</v>
      </c>
      <c r="AU191" s="234" t="s">
        <v>83</v>
      </c>
      <c r="AV191" s="13" t="s">
        <v>83</v>
      </c>
      <c r="AW191" s="13" t="s">
        <v>32</v>
      </c>
      <c r="AX191" s="13" t="s">
        <v>73</v>
      </c>
      <c r="AY191" s="234" t="s">
        <v>124</v>
      </c>
    </row>
    <row r="192" s="14" customFormat="1">
      <c r="A192" s="14"/>
      <c r="B192" s="235"/>
      <c r="C192" s="236"/>
      <c r="D192" s="225" t="s">
        <v>135</v>
      </c>
      <c r="E192" s="237" t="s">
        <v>19</v>
      </c>
      <c r="F192" s="238" t="s">
        <v>137</v>
      </c>
      <c r="G192" s="236"/>
      <c r="H192" s="239">
        <v>55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135</v>
      </c>
      <c r="AU192" s="245" t="s">
        <v>83</v>
      </c>
      <c r="AV192" s="14" t="s">
        <v>131</v>
      </c>
      <c r="AW192" s="14" t="s">
        <v>32</v>
      </c>
      <c r="AX192" s="14" t="s">
        <v>81</v>
      </c>
      <c r="AY192" s="245" t="s">
        <v>124</v>
      </c>
    </row>
    <row r="193" s="2" customFormat="1" ht="44.25" customHeight="1">
      <c r="A193" s="39"/>
      <c r="B193" s="40"/>
      <c r="C193" s="205" t="s">
        <v>285</v>
      </c>
      <c r="D193" s="205" t="s">
        <v>126</v>
      </c>
      <c r="E193" s="206" t="s">
        <v>286</v>
      </c>
      <c r="F193" s="207" t="s">
        <v>287</v>
      </c>
      <c r="G193" s="208" t="s">
        <v>129</v>
      </c>
      <c r="H193" s="209">
        <v>75</v>
      </c>
      <c r="I193" s="210"/>
      <c r="J193" s="211">
        <f>ROUND(I193*H193,2)</f>
        <v>0</v>
      </c>
      <c r="K193" s="207" t="s">
        <v>130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0.090620000000000006</v>
      </c>
      <c r="R193" s="214">
        <f>Q193*H193</f>
        <v>6.7965000000000009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131</v>
      </c>
      <c r="AT193" s="216" t="s">
        <v>126</v>
      </c>
      <c r="AU193" s="216" t="s">
        <v>83</v>
      </c>
      <c r="AY193" s="18" t="s">
        <v>124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131</v>
      </c>
      <c r="BM193" s="216" t="s">
        <v>288</v>
      </c>
    </row>
    <row r="194" s="2" customFormat="1">
      <c r="A194" s="39"/>
      <c r="B194" s="40"/>
      <c r="C194" s="41"/>
      <c r="D194" s="218" t="s">
        <v>133</v>
      </c>
      <c r="E194" s="41"/>
      <c r="F194" s="219" t="s">
        <v>289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133</v>
      </c>
      <c r="AU194" s="18" t="s">
        <v>83</v>
      </c>
    </row>
    <row r="195" s="13" customFormat="1">
      <c r="A195" s="13"/>
      <c r="B195" s="223"/>
      <c r="C195" s="224"/>
      <c r="D195" s="225" t="s">
        <v>135</v>
      </c>
      <c r="E195" s="226" t="s">
        <v>19</v>
      </c>
      <c r="F195" s="227" t="s">
        <v>290</v>
      </c>
      <c r="G195" s="224"/>
      <c r="H195" s="228">
        <v>75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135</v>
      </c>
      <c r="AU195" s="234" t="s">
        <v>83</v>
      </c>
      <c r="AV195" s="13" t="s">
        <v>83</v>
      </c>
      <c r="AW195" s="13" t="s">
        <v>32</v>
      </c>
      <c r="AX195" s="13" t="s">
        <v>73</v>
      </c>
      <c r="AY195" s="234" t="s">
        <v>124</v>
      </c>
    </row>
    <row r="196" s="14" customFormat="1">
      <c r="A196" s="14"/>
      <c r="B196" s="235"/>
      <c r="C196" s="236"/>
      <c r="D196" s="225" t="s">
        <v>135</v>
      </c>
      <c r="E196" s="237" t="s">
        <v>19</v>
      </c>
      <c r="F196" s="238" t="s">
        <v>137</v>
      </c>
      <c r="G196" s="236"/>
      <c r="H196" s="239">
        <v>75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135</v>
      </c>
      <c r="AU196" s="245" t="s">
        <v>83</v>
      </c>
      <c r="AV196" s="14" t="s">
        <v>131</v>
      </c>
      <c r="AW196" s="14" t="s">
        <v>32</v>
      </c>
      <c r="AX196" s="14" t="s">
        <v>81</v>
      </c>
      <c r="AY196" s="245" t="s">
        <v>124</v>
      </c>
    </row>
    <row r="197" s="2" customFormat="1" ht="16.5" customHeight="1">
      <c r="A197" s="39"/>
      <c r="B197" s="40"/>
      <c r="C197" s="246" t="s">
        <v>291</v>
      </c>
      <c r="D197" s="246" t="s">
        <v>216</v>
      </c>
      <c r="E197" s="247" t="s">
        <v>292</v>
      </c>
      <c r="F197" s="248" t="s">
        <v>293</v>
      </c>
      <c r="G197" s="249" t="s">
        <v>129</v>
      </c>
      <c r="H197" s="250">
        <v>76.5</v>
      </c>
      <c r="I197" s="251"/>
      <c r="J197" s="252">
        <f>ROUND(I197*H197,2)</f>
        <v>0</v>
      </c>
      <c r="K197" s="248" t="s">
        <v>130</v>
      </c>
      <c r="L197" s="253"/>
      <c r="M197" s="254" t="s">
        <v>19</v>
      </c>
      <c r="N197" s="255" t="s">
        <v>44</v>
      </c>
      <c r="O197" s="85"/>
      <c r="P197" s="214">
        <f>O197*H197</f>
        <v>0</v>
      </c>
      <c r="Q197" s="214">
        <v>0.17499999999999999</v>
      </c>
      <c r="R197" s="214">
        <f>Q197*H197</f>
        <v>13.387499999999999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172</v>
      </c>
      <c r="AT197" s="216" t="s">
        <v>216</v>
      </c>
      <c r="AU197" s="216" t="s">
        <v>83</v>
      </c>
      <c r="AY197" s="18" t="s">
        <v>124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81</v>
      </c>
      <c r="BK197" s="217">
        <f>ROUND(I197*H197,2)</f>
        <v>0</v>
      </c>
      <c r="BL197" s="18" t="s">
        <v>131</v>
      </c>
      <c r="BM197" s="216" t="s">
        <v>294</v>
      </c>
    </row>
    <row r="198" s="13" customFormat="1">
      <c r="A198" s="13"/>
      <c r="B198" s="223"/>
      <c r="C198" s="224"/>
      <c r="D198" s="225" t="s">
        <v>135</v>
      </c>
      <c r="E198" s="226" t="s">
        <v>19</v>
      </c>
      <c r="F198" s="227" t="s">
        <v>295</v>
      </c>
      <c r="G198" s="224"/>
      <c r="H198" s="228">
        <v>75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135</v>
      </c>
      <c r="AU198" s="234" t="s">
        <v>83</v>
      </c>
      <c r="AV198" s="13" t="s">
        <v>83</v>
      </c>
      <c r="AW198" s="13" t="s">
        <v>32</v>
      </c>
      <c r="AX198" s="13" t="s">
        <v>73</v>
      </c>
      <c r="AY198" s="234" t="s">
        <v>124</v>
      </c>
    </row>
    <row r="199" s="14" customFormat="1">
      <c r="A199" s="14"/>
      <c r="B199" s="235"/>
      <c r="C199" s="236"/>
      <c r="D199" s="225" t="s">
        <v>135</v>
      </c>
      <c r="E199" s="237" t="s">
        <v>19</v>
      </c>
      <c r="F199" s="238" t="s">
        <v>137</v>
      </c>
      <c r="G199" s="236"/>
      <c r="H199" s="239">
        <v>75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135</v>
      </c>
      <c r="AU199" s="245" t="s">
        <v>83</v>
      </c>
      <c r="AV199" s="14" t="s">
        <v>131</v>
      </c>
      <c r="AW199" s="14" t="s">
        <v>32</v>
      </c>
      <c r="AX199" s="14" t="s">
        <v>81</v>
      </c>
      <c r="AY199" s="245" t="s">
        <v>124</v>
      </c>
    </row>
    <row r="200" s="13" customFormat="1">
      <c r="A200" s="13"/>
      <c r="B200" s="223"/>
      <c r="C200" s="224"/>
      <c r="D200" s="225" t="s">
        <v>135</v>
      </c>
      <c r="E200" s="224"/>
      <c r="F200" s="227" t="s">
        <v>296</v>
      </c>
      <c r="G200" s="224"/>
      <c r="H200" s="228">
        <v>76.5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135</v>
      </c>
      <c r="AU200" s="234" t="s">
        <v>83</v>
      </c>
      <c r="AV200" s="13" t="s">
        <v>83</v>
      </c>
      <c r="AW200" s="13" t="s">
        <v>4</v>
      </c>
      <c r="AX200" s="13" t="s">
        <v>81</v>
      </c>
      <c r="AY200" s="234" t="s">
        <v>124</v>
      </c>
    </row>
    <row r="201" s="2" customFormat="1" ht="37.8" customHeight="1">
      <c r="A201" s="39"/>
      <c r="B201" s="40"/>
      <c r="C201" s="205" t="s">
        <v>297</v>
      </c>
      <c r="D201" s="205" t="s">
        <v>126</v>
      </c>
      <c r="E201" s="206" t="s">
        <v>298</v>
      </c>
      <c r="F201" s="207" t="s">
        <v>299</v>
      </c>
      <c r="G201" s="208" t="s">
        <v>129</v>
      </c>
      <c r="H201" s="209">
        <v>178</v>
      </c>
      <c r="I201" s="210"/>
      <c r="J201" s="211">
        <f>ROUND(I201*H201,2)</f>
        <v>0</v>
      </c>
      <c r="K201" s="207" t="s">
        <v>130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0.11162</v>
      </c>
      <c r="R201" s="214">
        <f>Q201*H201</f>
        <v>19.868359999999999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131</v>
      </c>
      <c r="AT201" s="216" t="s">
        <v>126</v>
      </c>
      <c r="AU201" s="216" t="s">
        <v>83</v>
      </c>
      <c r="AY201" s="18" t="s">
        <v>124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131</v>
      </c>
      <c r="BM201" s="216" t="s">
        <v>300</v>
      </c>
    </row>
    <row r="202" s="2" customFormat="1">
      <c r="A202" s="39"/>
      <c r="B202" s="40"/>
      <c r="C202" s="41"/>
      <c r="D202" s="218" t="s">
        <v>133</v>
      </c>
      <c r="E202" s="41"/>
      <c r="F202" s="219" t="s">
        <v>301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133</v>
      </c>
      <c r="AU202" s="18" t="s">
        <v>83</v>
      </c>
    </row>
    <row r="203" s="13" customFormat="1">
      <c r="A203" s="13"/>
      <c r="B203" s="223"/>
      <c r="C203" s="224"/>
      <c r="D203" s="225" t="s">
        <v>135</v>
      </c>
      <c r="E203" s="226" t="s">
        <v>19</v>
      </c>
      <c r="F203" s="227" t="s">
        <v>302</v>
      </c>
      <c r="G203" s="224"/>
      <c r="H203" s="228">
        <v>178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135</v>
      </c>
      <c r="AU203" s="234" t="s">
        <v>83</v>
      </c>
      <c r="AV203" s="13" t="s">
        <v>83</v>
      </c>
      <c r="AW203" s="13" t="s">
        <v>32</v>
      </c>
      <c r="AX203" s="13" t="s">
        <v>73</v>
      </c>
      <c r="AY203" s="234" t="s">
        <v>124</v>
      </c>
    </row>
    <row r="204" s="14" customFormat="1">
      <c r="A204" s="14"/>
      <c r="B204" s="235"/>
      <c r="C204" s="236"/>
      <c r="D204" s="225" t="s">
        <v>135</v>
      </c>
      <c r="E204" s="237" t="s">
        <v>19</v>
      </c>
      <c r="F204" s="238" t="s">
        <v>137</v>
      </c>
      <c r="G204" s="236"/>
      <c r="H204" s="239">
        <v>178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135</v>
      </c>
      <c r="AU204" s="245" t="s">
        <v>83</v>
      </c>
      <c r="AV204" s="14" t="s">
        <v>131</v>
      </c>
      <c r="AW204" s="14" t="s">
        <v>32</v>
      </c>
      <c r="AX204" s="14" t="s">
        <v>81</v>
      </c>
      <c r="AY204" s="245" t="s">
        <v>124</v>
      </c>
    </row>
    <row r="205" s="12" customFormat="1" ht="22.8" customHeight="1">
      <c r="A205" s="12"/>
      <c r="B205" s="189"/>
      <c r="C205" s="190"/>
      <c r="D205" s="191" t="s">
        <v>72</v>
      </c>
      <c r="E205" s="203" t="s">
        <v>172</v>
      </c>
      <c r="F205" s="203" t="s">
        <v>303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SUM(P206:P214)</f>
        <v>0</v>
      </c>
      <c r="Q205" s="197"/>
      <c r="R205" s="198">
        <f>SUM(R206:R214)</f>
        <v>17.922499999999999</v>
      </c>
      <c r="S205" s="197"/>
      <c r="T205" s="199">
        <f>SUM(T206:T214)</f>
        <v>7.5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81</v>
      </c>
      <c r="AT205" s="201" t="s">
        <v>72</v>
      </c>
      <c r="AU205" s="201" t="s">
        <v>81</v>
      </c>
      <c r="AY205" s="200" t="s">
        <v>124</v>
      </c>
      <c r="BK205" s="202">
        <f>SUM(BK206:BK214)</f>
        <v>0</v>
      </c>
    </row>
    <row r="206" s="2" customFormat="1" ht="24.15" customHeight="1">
      <c r="A206" s="39"/>
      <c r="B206" s="40"/>
      <c r="C206" s="205" t="s">
        <v>304</v>
      </c>
      <c r="D206" s="205" t="s">
        <v>126</v>
      </c>
      <c r="E206" s="206" t="s">
        <v>305</v>
      </c>
      <c r="F206" s="207" t="s">
        <v>306</v>
      </c>
      <c r="G206" s="208" t="s">
        <v>307</v>
      </c>
      <c r="H206" s="209">
        <v>25</v>
      </c>
      <c r="I206" s="210"/>
      <c r="J206" s="211">
        <f>ROUND(I206*H206,2)</f>
        <v>0</v>
      </c>
      <c r="K206" s="207" t="s">
        <v>130</v>
      </c>
      <c r="L206" s="45"/>
      <c r="M206" s="212" t="s">
        <v>19</v>
      </c>
      <c r="N206" s="213" t="s">
        <v>44</v>
      </c>
      <c r="O206" s="85"/>
      <c r="P206" s="214">
        <f>O206*H206</f>
        <v>0</v>
      </c>
      <c r="Q206" s="214">
        <v>0.53325999999999996</v>
      </c>
      <c r="R206" s="214">
        <f>Q206*H206</f>
        <v>13.331499999999998</v>
      </c>
      <c r="S206" s="214">
        <v>0.29999999999999999</v>
      </c>
      <c r="T206" s="215">
        <f>S206*H206</f>
        <v>7.5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131</v>
      </c>
      <c r="AT206" s="216" t="s">
        <v>126</v>
      </c>
      <c r="AU206" s="216" t="s">
        <v>83</v>
      </c>
      <c r="AY206" s="18" t="s">
        <v>124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131</v>
      </c>
      <c r="BM206" s="216" t="s">
        <v>308</v>
      </c>
    </row>
    <row r="207" s="2" customFormat="1">
      <c r="A207" s="39"/>
      <c r="B207" s="40"/>
      <c r="C207" s="41"/>
      <c r="D207" s="218" t="s">
        <v>133</v>
      </c>
      <c r="E207" s="41"/>
      <c r="F207" s="219" t="s">
        <v>309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133</v>
      </c>
      <c r="AU207" s="18" t="s">
        <v>83</v>
      </c>
    </row>
    <row r="208" s="13" customFormat="1">
      <c r="A208" s="13"/>
      <c r="B208" s="223"/>
      <c r="C208" s="224"/>
      <c r="D208" s="225" t="s">
        <v>135</v>
      </c>
      <c r="E208" s="226" t="s">
        <v>19</v>
      </c>
      <c r="F208" s="227" t="s">
        <v>310</v>
      </c>
      <c r="G208" s="224"/>
      <c r="H208" s="228">
        <v>25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135</v>
      </c>
      <c r="AU208" s="234" t="s">
        <v>83</v>
      </c>
      <c r="AV208" s="13" t="s">
        <v>83</v>
      </c>
      <c r="AW208" s="13" t="s">
        <v>32</v>
      </c>
      <c r="AX208" s="13" t="s">
        <v>73</v>
      </c>
      <c r="AY208" s="234" t="s">
        <v>124</v>
      </c>
    </row>
    <row r="209" s="14" customFormat="1">
      <c r="A209" s="14"/>
      <c r="B209" s="235"/>
      <c r="C209" s="236"/>
      <c r="D209" s="225" t="s">
        <v>135</v>
      </c>
      <c r="E209" s="237" t="s">
        <v>19</v>
      </c>
      <c r="F209" s="238" t="s">
        <v>137</v>
      </c>
      <c r="G209" s="236"/>
      <c r="H209" s="239">
        <v>25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135</v>
      </c>
      <c r="AU209" s="245" t="s">
        <v>83</v>
      </c>
      <c r="AV209" s="14" t="s">
        <v>131</v>
      </c>
      <c r="AW209" s="14" t="s">
        <v>32</v>
      </c>
      <c r="AX209" s="14" t="s">
        <v>81</v>
      </c>
      <c r="AY209" s="245" t="s">
        <v>124</v>
      </c>
    </row>
    <row r="210" s="2" customFormat="1" ht="16.5" customHeight="1">
      <c r="A210" s="39"/>
      <c r="B210" s="40"/>
      <c r="C210" s="246" t="s">
        <v>311</v>
      </c>
      <c r="D210" s="246" t="s">
        <v>216</v>
      </c>
      <c r="E210" s="247" t="s">
        <v>312</v>
      </c>
      <c r="F210" s="248" t="s">
        <v>313</v>
      </c>
      <c r="G210" s="249" t="s">
        <v>307</v>
      </c>
      <c r="H210" s="250">
        <v>3</v>
      </c>
      <c r="I210" s="251"/>
      <c r="J210" s="252">
        <f>ROUND(I210*H210,2)</f>
        <v>0</v>
      </c>
      <c r="K210" s="248" t="s">
        <v>130</v>
      </c>
      <c r="L210" s="253"/>
      <c r="M210" s="254" t="s">
        <v>19</v>
      </c>
      <c r="N210" s="255" t="s">
        <v>44</v>
      </c>
      <c r="O210" s="85"/>
      <c r="P210" s="214">
        <f>O210*H210</f>
        <v>0</v>
      </c>
      <c r="Q210" s="214">
        <v>0.092999999999999999</v>
      </c>
      <c r="R210" s="214">
        <f>Q210*H210</f>
        <v>0.27900000000000003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172</v>
      </c>
      <c r="AT210" s="216" t="s">
        <v>216</v>
      </c>
      <c r="AU210" s="216" t="s">
        <v>83</v>
      </c>
      <c r="AY210" s="18" t="s">
        <v>124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81</v>
      </c>
      <c r="BK210" s="217">
        <f>ROUND(I210*H210,2)</f>
        <v>0</v>
      </c>
      <c r="BL210" s="18" t="s">
        <v>131</v>
      </c>
      <c r="BM210" s="216" t="s">
        <v>314</v>
      </c>
    </row>
    <row r="211" s="2" customFormat="1" ht="16.5" customHeight="1">
      <c r="A211" s="39"/>
      <c r="B211" s="40"/>
      <c r="C211" s="246" t="s">
        <v>315</v>
      </c>
      <c r="D211" s="246" t="s">
        <v>216</v>
      </c>
      <c r="E211" s="247" t="s">
        <v>316</v>
      </c>
      <c r="F211" s="248" t="s">
        <v>317</v>
      </c>
      <c r="G211" s="249" t="s">
        <v>307</v>
      </c>
      <c r="H211" s="250">
        <v>22</v>
      </c>
      <c r="I211" s="251"/>
      <c r="J211" s="252">
        <f>ROUND(I211*H211,2)</f>
        <v>0</v>
      </c>
      <c r="K211" s="248" t="s">
        <v>130</v>
      </c>
      <c r="L211" s="253"/>
      <c r="M211" s="254" t="s">
        <v>19</v>
      </c>
      <c r="N211" s="255" t="s">
        <v>44</v>
      </c>
      <c r="O211" s="85"/>
      <c r="P211" s="214">
        <f>O211*H211</f>
        <v>0</v>
      </c>
      <c r="Q211" s="214">
        <v>0.19600000000000001</v>
      </c>
      <c r="R211" s="214">
        <f>Q211*H211</f>
        <v>4.3120000000000003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172</v>
      </c>
      <c r="AT211" s="216" t="s">
        <v>216</v>
      </c>
      <c r="AU211" s="216" t="s">
        <v>83</v>
      </c>
      <c r="AY211" s="18" t="s">
        <v>124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131</v>
      </c>
      <c r="BM211" s="216" t="s">
        <v>318</v>
      </c>
    </row>
    <row r="212" s="2" customFormat="1" ht="16.5" customHeight="1">
      <c r="A212" s="39"/>
      <c r="B212" s="40"/>
      <c r="C212" s="205" t="s">
        <v>319</v>
      </c>
      <c r="D212" s="205" t="s">
        <v>126</v>
      </c>
      <c r="E212" s="206" t="s">
        <v>320</v>
      </c>
      <c r="F212" s="207" t="s">
        <v>321</v>
      </c>
      <c r="G212" s="208" t="s">
        <v>322</v>
      </c>
      <c r="H212" s="209">
        <v>21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44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131</v>
      </c>
      <c r="AT212" s="216" t="s">
        <v>126</v>
      </c>
      <c r="AU212" s="216" t="s">
        <v>83</v>
      </c>
      <c r="AY212" s="18" t="s">
        <v>124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81</v>
      </c>
      <c r="BK212" s="217">
        <f>ROUND(I212*H212,2)</f>
        <v>0</v>
      </c>
      <c r="BL212" s="18" t="s">
        <v>131</v>
      </c>
      <c r="BM212" s="216" t="s">
        <v>323</v>
      </c>
    </row>
    <row r="213" s="13" customFormat="1">
      <c r="A213" s="13"/>
      <c r="B213" s="223"/>
      <c r="C213" s="224"/>
      <c r="D213" s="225" t="s">
        <v>135</v>
      </c>
      <c r="E213" s="226" t="s">
        <v>19</v>
      </c>
      <c r="F213" s="227" t="s">
        <v>324</v>
      </c>
      <c r="G213" s="224"/>
      <c r="H213" s="228">
        <v>21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135</v>
      </c>
      <c r="AU213" s="234" t="s">
        <v>83</v>
      </c>
      <c r="AV213" s="13" t="s">
        <v>83</v>
      </c>
      <c r="AW213" s="13" t="s">
        <v>32</v>
      </c>
      <c r="AX213" s="13" t="s">
        <v>73</v>
      </c>
      <c r="AY213" s="234" t="s">
        <v>124</v>
      </c>
    </row>
    <row r="214" s="14" customFormat="1">
      <c r="A214" s="14"/>
      <c r="B214" s="235"/>
      <c r="C214" s="236"/>
      <c r="D214" s="225" t="s">
        <v>135</v>
      </c>
      <c r="E214" s="237" t="s">
        <v>19</v>
      </c>
      <c r="F214" s="238" t="s">
        <v>137</v>
      </c>
      <c r="G214" s="236"/>
      <c r="H214" s="239">
        <v>21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135</v>
      </c>
      <c r="AU214" s="245" t="s">
        <v>83</v>
      </c>
      <c r="AV214" s="14" t="s">
        <v>131</v>
      </c>
      <c r="AW214" s="14" t="s">
        <v>32</v>
      </c>
      <c r="AX214" s="14" t="s">
        <v>81</v>
      </c>
      <c r="AY214" s="245" t="s">
        <v>124</v>
      </c>
    </row>
    <row r="215" s="12" customFormat="1" ht="22.8" customHeight="1">
      <c r="A215" s="12"/>
      <c r="B215" s="189"/>
      <c r="C215" s="190"/>
      <c r="D215" s="191" t="s">
        <v>72</v>
      </c>
      <c r="E215" s="203" t="s">
        <v>179</v>
      </c>
      <c r="F215" s="203" t="s">
        <v>325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SUM(P216:P278)</f>
        <v>0</v>
      </c>
      <c r="Q215" s="197"/>
      <c r="R215" s="198">
        <f>SUM(R216:R278)</f>
        <v>69.535983799999997</v>
      </c>
      <c r="S215" s="197"/>
      <c r="T215" s="199">
        <f>SUM(T216:T278)</f>
        <v>40.167999999999999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0" t="s">
        <v>81</v>
      </c>
      <c r="AT215" s="201" t="s">
        <v>72</v>
      </c>
      <c r="AU215" s="201" t="s">
        <v>81</v>
      </c>
      <c r="AY215" s="200" t="s">
        <v>124</v>
      </c>
      <c r="BK215" s="202">
        <f>SUM(BK216:BK278)</f>
        <v>0</v>
      </c>
    </row>
    <row r="216" s="2" customFormat="1" ht="16.5" customHeight="1">
      <c r="A216" s="39"/>
      <c r="B216" s="40"/>
      <c r="C216" s="205" t="s">
        <v>326</v>
      </c>
      <c r="D216" s="205" t="s">
        <v>126</v>
      </c>
      <c r="E216" s="206" t="s">
        <v>327</v>
      </c>
      <c r="F216" s="207" t="s">
        <v>328</v>
      </c>
      <c r="G216" s="208" t="s">
        <v>322</v>
      </c>
      <c r="H216" s="209">
        <v>15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44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131</v>
      </c>
      <c r="AT216" s="216" t="s">
        <v>126</v>
      </c>
      <c r="AU216" s="216" t="s">
        <v>83</v>
      </c>
      <c r="AY216" s="18" t="s">
        <v>124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81</v>
      </c>
      <c r="BK216" s="217">
        <f>ROUND(I216*H216,2)</f>
        <v>0</v>
      </c>
      <c r="BL216" s="18" t="s">
        <v>131</v>
      </c>
      <c r="BM216" s="216" t="s">
        <v>329</v>
      </c>
    </row>
    <row r="217" s="13" customFormat="1">
      <c r="A217" s="13"/>
      <c r="B217" s="223"/>
      <c r="C217" s="224"/>
      <c r="D217" s="225" t="s">
        <v>135</v>
      </c>
      <c r="E217" s="226" t="s">
        <v>19</v>
      </c>
      <c r="F217" s="227" t="s">
        <v>330</v>
      </c>
      <c r="G217" s="224"/>
      <c r="H217" s="228">
        <v>15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135</v>
      </c>
      <c r="AU217" s="234" t="s">
        <v>83</v>
      </c>
      <c r="AV217" s="13" t="s">
        <v>83</v>
      </c>
      <c r="AW217" s="13" t="s">
        <v>32</v>
      </c>
      <c r="AX217" s="13" t="s">
        <v>73</v>
      </c>
      <c r="AY217" s="234" t="s">
        <v>124</v>
      </c>
    </row>
    <row r="218" s="14" customFormat="1">
      <c r="A218" s="14"/>
      <c r="B218" s="235"/>
      <c r="C218" s="236"/>
      <c r="D218" s="225" t="s">
        <v>135</v>
      </c>
      <c r="E218" s="237" t="s">
        <v>19</v>
      </c>
      <c r="F218" s="238" t="s">
        <v>137</v>
      </c>
      <c r="G218" s="236"/>
      <c r="H218" s="239">
        <v>15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135</v>
      </c>
      <c r="AU218" s="245" t="s">
        <v>83</v>
      </c>
      <c r="AV218" s="14" t="s">
        <v>131</v>
      </c>
      <c r="AW218" s="14" t="s">
        <v>32</v>
      </c>
      <c r="AX218" s="14" t="s">
        <v>81</v>
      </c>
      <c r="AY218" s="245" t="s">
        <v>124</v>
      </c>
    </row>
    <row r="219" s="2" customFormat="1" ht="16.5" customHeight="1">
      <c r="A219" s="39"/>
      <c r="B219" s="40"/>
      <c r="C219" s="205" t="s">
        <v>331</v>
      </c>
      <c r="D219" s="205" t="s">
        <v>126</v>
      </c>
      <c r="E219" s="206" t="s">
        <v>332</v>
      </c>
      <c r="F219" s="207" t="s">
        <v>333</v>
      </c>
      <c r="G219" s="208" t="s">
        <v>307</v>
      </c>
      <c r="H219" s="209">
        <v>23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44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131</v>
      </c>
      <c r="AT219" s="216" t="s">
        <v>126</v>
      </c>
      <c r="AU219" s="216" t="s">
        <v>83</v>
      </c>
      <c r="AY219" s="18" t="s">
        <v>124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81</v>
      </c>
      <c r="BK219" s="217">
        <f>ROUND(I219*H219,2)</f>
        <v>0</v>
      </c>
      <c r="BL219" s="18" t="s">
        <v>131</v>
      </c>
      <c r="BM219" s="216" t="s">
        <v>334</v>
      </c>
    </row>
    <row r="220" s="13" customFormat="1">
      <c r="A220" s="13"/>
      <c r="B220" s="223"/>
      <c r="C220" s="224"/>
      <c r="D220" s="225" t="s">
        <v>135</v>
      </c>
      <c r="E220" s="226" t="s">
        <v>19</v>
      </c>
      <c r="F220" s="227" t="s">
        <v>335</v>
      </c>
      <c r="G220" s="224"/>
      <c r="H220" s="228">
        <v>23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135</v>
      </c>
      <c r="AU220" s="234" t="s">
        <v>83</v>
      </c>
      <c r="AV220" s="13" t="s">
        <v>83</v>
      </c>
      <c r="AW220" s="13" t="s">
        <v>32</v>
      </c>
      <c r="AX220" s="13" t="s">
        <v>73</v>
      </c>
      <c r="AY220" s="234" t="s">
        <v>124</v>
      </c>
    </row>
    <row r="221" s="14" customFormat="1">
      <c r="A221" s="14"/>
      <c r="B221" s="235"/>
      <c r="C221" s="236"/>
      <c r="D221" s="225" t="s">
        <v>135</v>
      </c>
      <c r="E221" s="237" t="s">
        <v>19</v>
      </c>
      <c r="F221" s="238" t="s">
        <v>137</v>
      </c>
      <c r="G221" s="236"/>
      <c r="H221" s="239">
        <v>23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135</v>
      </c>
      <c r="AU221" s="245" t="s">
        <v>83</v>
      </c>
      <c r="AV221" s="14" t="s">
        <v>131</v>
      </c>
      <c r="AW221" s="14" t="s">
        <v>32</v>
      </c>
      <c r="AX221" s="14" t="s">
        <v>81</v>
      </c>
      <c r="AY221" s="245" t="s">
        <v>124</v>
      </c>
    </row>
    <row r="222" s="2" customFormat="1" ht="16.5" customHeight="1">
      <c r="A222" s="39"/>
      <c r="B222" s="40"/>
      <c r="C222" s="205" t="s">
        <v>336</v>
      </c>
      <c r="D222" s="205" t="s">
        <v>126</v>
      </c>
      <c r="E222" s="206" t="s">
        <v>337</v>
      </c>
      <c r="F222" s="207" t="s">
        <v>338</v>
      </c>
      <c r="G222" s="208" t="s">
        <v>175</v>
      </c>
      <c r="H222" s="209">
        <v>18</v>
      </c>
      <c r="I222" s="210"/>
      <c r="J222" s="211">
        <f>ROUND(I222*H222,2)</f>
        <v>0</v>
      </c>
      <c r="K222" s="207" t="s">
        <v>130</v>
      </c>
      <c r="L222" s="45"/>
      <c r="M222" s="212" t="s">
        <v>19</v>
      </c>
      <c r="N222" s="213" t="s">
        <v>44</v>
      </c>
      <c r="O222" s="85"/>
      <c r="P222" s="214">
        <f>O222*H222</f>
        <v>0</v>
      </c>
      <c r="Q222" s="214">
        <v>0.00010000000000000001</v>
      </c>
      <c r="R222" s="214">
        <f>Q222*H222</f>
        <v>0.0018000000000000002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131</v>
      </c>
      <c r="AT222" s="216" t="s">
        <v>126</v>
      </c>
      <c r="AU222" s="216" t="s">
        <v>83</v>
      </c>
      <c r="AY222" s="18" t="s">
        <v>124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81</v>
      </c>
      <c r="BK222" s="217">
        <f>ROUND(I222*H222,2)</f>
        <v>0</v>
      </c>
      <c r="BL222" s="18" t="s">
        <v>131</v>
      </c>
      <c r="BM222" s="216" t="s">
        <v>339</v>
      </c>
    </row>
    <row r="223" s="2" customFormat="1">
      <c r="A223" s="39"/>
      <c r="B223" s="40"/>
      <c r="C223" s="41"/>
      <c r="D223" s="218" t="s">
        <v>133</v>
      </c>
      <c r="E223" s="41"/>
      <c r="F223" s="219" t="s">
        <v>340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133</v>
      </c>
      <c r="AU223" s="18" t="s">
        <v>83</v>
      </c>
    </row>
    <row r="224" s="13" customFormat="1">
      <c r="A224" s="13"/>
      <c r="B224" s="223"/>
      <c r="C224" s="224"/>
      <c r="D224" s="225" t="s">
        <v>135</v>
      </c>
      <c r="E224" s="226" t="s">
        <v>19</v>
      </c>
      <c r="F224" s="227" t="s">
        <v>341</v>
      </c>
      <c r="G224" s="224"/>
      <c r="H224" s="228">
        <v>18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135</v>
      </c>
      <c r="AU224" s="234" t="s">
        <v>83</v>
      </c>
      <c r="AV224" s="13" t="s">
        <v>83</v>
      </c>
      <c r="AW224" s="13" t="s">
        <v>32</v>
      </c>
      <c r="AX224" s="13" t="s">
        <v>73</v>
      </c>
      <c r="AY224" s="234" t="s">
        <v>124</v>
      </c>
    </row>
    <row r="225" s="14" customFormat="1">
      <c r="A225" s="14"/>
      <c r="B225" s="235"/>
      <c r="C225" s="236"/>
      <c r="D225" s="225" t="s">
        <v>135</v>
      </c>
      <c r="E225" s="237" t="s">
        <v>19</v>
      </c>
      <c r="F225" s="238" t="s">
        <v>137</v>
      </c>
      <c r="G225" s="236"/>
      <c r="H225" s="239">
        <v>18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135</v>
      </c>
      <c r="AU225" s="245" t="s">
        <v>83</v>
      </c>
      <c r="AV225" s="14" t="s">
        <v>131</v>
      </c>
      <c r="AW225" s="14" t="s">
        <v>32</v>
      </c>
      <c r="AX225" s="14" t="s">
        <v>81</v>
      </c>
      <c r="AY225" s="245" t="s">
        <v>124</v>
      </c>
    </row>
    <row r="226" s="2" customFormat="1" ht="16.5" customHeight="1">
      <c r="A226" s="39"/>
      <c r="B226" s="40"/>
      <c r="C226" s="205" t="s">
        <v>342</v>
      </c>
      <c r="D226" s="205" t="s">
        <v>126</v>
      </c>
      <c r="E226" s="206" t="s">
        <v>343</v>
      </c>
      <c r="F226" s="207" t="s">
        <v>344</v>
      </c>
      <c r="G226" s="208" t="s">
        <v>129</v>
      </c>
      <c r="H226" s="209">
        <v>48</v>
      </c>
      <c r="I226" s="210"/>
      <c r="J226" s="211">
        <f>ROUND(I226*H226,2)</f>
        <v>0</v>
      </c>
      <c r="K226" s="207" t="s">
        <v>130</v>
      </c>
      <c r="L226" s="45"/>
      <c r="M226" s="212" t="s">
        <v>19</v>
      </c>
      <c r="N226" s="213" t="s">
        <v>44</v>
      </c>
      <c r="O226" s="85"/>
      <c r="P226" s="214">
        <f>O226*H226</f>
        <v>0</v>
      </c>
      <c r="Q226" s="214">
        <v>0.0011999999999999999</v>
      </c>
      <c r="R226" s="214">
        <f>Q226*H226</f>
        <v>0.057599999999999998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131</v>
      </c>
      <c r="AT226" s="216" t="s">
        <v>126</v>
      </c>
      <c r="AU226" s="216" t="s">
        <v>83</v>
      </c>
      <c r="AY226" s="18" t="s">
        <v>124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131</v>
      </c>
      <c r="BM226" s="216" t="s">
        <v>345</v>
      </c>
    </row>
    <row r="227" s="2" customFormat="1">
      <c r="A227" s="39"/>
      <c r="B227" s="40"/>
      <c r="C227" s="41"/>
      <c r="D227" s="218" t="s">
        <v>133</v>
      </c>
      <c r="E227" s="41"/>
      <c r="F227" s="219" t="s">
        <v>346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133</v>
      </c>
      <c r="AU227" s="18" t="s">
        <v>83</v>
      </c>
    </row>
    <row r="228" s="13" customFormat="1">
      <c r="A228" s="13"/>
      <c r="B228" s="223"/>
      <c r="C228" s="224"/>
      <c r="D228" s="225" t="s">
        <v>135</v>
      </c>
      <c r="E228" s="226" t="s">
        <v>19</v>
      </c>
      <c r="F228" s="227" t="s">
        <v>347</v>
      </c>
      <c r="G228" s="224"/>
      <c r="H228" s="228">
        <v>48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135</v>
      </c>
      <c r="AU228" s="234" t="s">
        <v>83</v>
      </c>
      <c r="AV228" s="13" t="s">
        <v>83</v>
      </c>
      <c r="AW228" s="13" t="s">
        <v>32</v>
      </c>
      <c r="AX228" s="13" t="s">
        <v>73</v>
      </c>
      <c r="AY228" s="234" t="s">
        <v>124</v>
      </c>
    </row>
    <row r="229" s="14" customFormat="1">
      <c r="A229" s="14"/>
      <c r="B229" s="235"/>
      <c r="C229" s="236"/>
      <c r="D229" s="225" t="s">
        <v>135</v>
      </c>
      <c r="E229" s="237" t="s">
        <v>19</v>
      </c>
      <c r="F229" s="238" t="s">
        <v>137</v>
      </c>
      <c r="G229" s="236"/>
      <c r="H229" s="239">
        <v>48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135</v>
      </c>
      <c r="AU229" s="245" t="s">
        <v>83</v>
      </c>
      <c r="AV229" s="14" t="s">
        <v>131</v>
      </c>
      <c r="AW229" s="14" t="s">
        <v>32</v>
      </c>
      <c r="AX229" s="14" t="s">
        <v>81</v>
      </c>
      <c r="AY229" s="245" t="s">
        <v>124</v>
      </c>
    </row>
    <row r="230" s="2" customFormat="1" ht="21.75" customHeight="1">
      <c r="A230" s="39"/>
      <c r="B230" s="40"/>
      <c r="C230" s="205" t="s">
        <v>348</v>
      </c>
      <c r="D230" s="205" t="s">
        <v>126</v>
      </c>
      <c r="E230" s="206" t="s">
        <v>349</v>
      </c>
      <c r="F230" s="207" t="s">
        <v>350</v>
      </c>
      <c r="G230" s="208" t="s">
        <v>175</v>
      </c>
      <c r="H230" s="209">
        <v>18</v>
      </c>
      <c r="I230" s="210"/>
      <c r="J230" s="211">
        <f>ROUND(I230*H230,2)</f>
        <v>0</v>
      </c>
      <c r="K230" s="207" t="s">
        <v>130</v>
      </c>
      <c r="L230" s="45"/>
      <c r="M230" s="212" t="s">
        <v>19</v>
      </c>
      <c r="N230" s="213" t="s">
        <v>44</v>
      </c>
      <c r="O230" s="85"/>
      <c r="P230" s="214">
        <f>O230*H230</f>
        <v>0</v>
      </c>
      <c r="Q230" s="214">
        <v>0.00033</v>
      </c>
      <c r="R230" s="214">
        <f>Q230*H230</f>
        <v>0.00594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131</v>
      </c>
      <c r="AT230" s="216" t="s">
        <v>126</v>
      </c>
      <c r="AU230" s="216" t="s">
        <v>83</v>
      </c>
      <c r="AY230" s="18" t="s">
        <v>124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81</v>
      </c>
      <c r="BK230" s="217">
        <f>ROUND(I230*H230,2)</f>
        <v>0</v>
      </c>
      <c r="BL230" s="18" t="s">
        <v>131</v>
      </c>
      <c r="BM230" s="216" t="s">
        <v>351</v>
      </c>
    </row>
    <row r="231" s="2" customFormat="1">
      <c r="A231" s="39"/>
      <c r="B231" s="40"/>
      <c r="C231" s="41"/>
      <c r="D231" s="218" t="s">
        <v>133</v>
      </c>
      <c r="E231" s="41"/>
      <c r="F231" s="219" t="s">
        <v>352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133</v>
      </c>
      <c r="AU231" s="18" t="s">
        <v>83</v>
      </c>
    </row>
    <row r="232" s="2" customFormat="1" ht="21.75" customHeight="1">
      <c r="A232" s="39"/>
      <c r="B232" s="40"/>
      <c r="C232" s="205" t="s">
        <v>353</v>
      </c>
      <c r="D232" s="205" t="s">
        <v>126</v>
      </c>
      <c r="E232" s="206" t="s">
        <v>354</v>
      </c>
      <c r="F232" s="207" t="s">
        <v>355</v>
      </c>
      <c r="G232" s="208" t="s">
        <v>129</v>
      </c>
      <c r="H232" s="209">
        <v>48</v>
      </c>
      <c r="I232" s="210"/>
      <c r="J232" s="211">
        <f>ROUND(I232*H232,2)</f>
        <v>0</v>
      </c>
      <c r="K232" s="207" t="s">
        <v>130</v>
      </c>
      <c r="L232" s="45"/>
      <c r="M232" s="212" t="s">
        <v>19</v>
      </c>
      <c r="N232" s="213" t="s">
        <v>44</v>
      </c>
      <c r="O232" s="85"/>
      <c r="P232" s="214">
        <f>O232*H232</f>
        <v>0</v>
      </c>
      <c r="Q232" s="214">
        <v>0.0025999999999999999</v>
      </c>
      <c r="R232" s="214">
        <f>Q232*H232</f>
        <v>0.12479999999999999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131</v>
      </c>
      <c r="AT232" s="216" t="s">
        <v>126</v>
      </c>
      <c r="AU232" s="216" t="s">
        <v>83</v>
      </c>
      <c r="AY232" s="18" t="s">
        <v>124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131</v>
      </c>
      <c r="BM232" s="216" t="s">
        <v>356</v>
      </c>
    </row>
    <row r="233" s="2" customFormat="1">
      <c r="A233" s="39"/>
      <c r="B233" s="40"/>
      <c r="C233" s="41"/>
      <c r="D233" s="218" t="s">
        <v>133</v>
      </c>
      <c r="E233" s="41"/>
      <c r="F233" s="219" t="s">
        <v>357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133</v>
      </c>
      <c r="AU233" s="18" t="s">
        <v>83</v>
      </c>
    </row>
    <row r="234" s="2" customFormat="1" ht="24.15" customHeight="1">
      <c r="A234" s="39"/>
      <c r="B234" s="40"/>
      <c r="C234" s="205" t="s">
        <v>358</v>
      </c>
      <c r="D234" s="205" t="s">
        <v>126</v>
      </c>
      <c r="E234" s="206" t="s">
        <v>359</v>
      </c>
      <c r="F234" s="207" t="s">
        <v>360</v>
      </c>
      <c r="G234" s="208" t="s">
        <v>175</v>
      </c>
      <c r="H234" s="209">
        <v>18</v>
      </c>
      <c r="I234" s="210"/>
      <c r="J234" s="211">
        <f>ROUND(I234*H234,2)</f>
        <v>0</v>
      </c>
      <c r="K234" s="207" t="s">
        <v>130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131</v>
      </c>
      <c r="AT234" s="216" t="s">
        <v>126</v>
      </c>
      <c r="AU234" s="216" t="s">
        <v>83</v>
      </c>
      <c r="AY234" s="18" t="s">
        <v>124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81</v>
      </c>
      <c r="BK234" s="217">
        <f>ROUND(I234*H234,2)</f>
        <v>0</v>
      </c>
      <c r="BL234" s="18" t="s">
        <v>131</v>
      </c>
      <c r="BM234" s="216" t="s">
        <v>361</v>
      </c>
    </row>
    <row r="235" s="2" customFormat="1">
      <c r="A235" s="39"/>
      <c r="B235" s="40"/>
      <c r="C235" s="41"/>
      <c r="D235" s="218" t="s">
        <v>133</v>
      </c>
      <c r="E235" s="41"/>
      <c r="F235" s="219" t="s">
        <v>362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133</v>
      </c>
      <c r="AU235" s="18" t="s">
        <v>83</v>
      </c>
    </row>
    <row r="236" s="13" customFormat="1">
      <c r="A236" s="13"/>
      <c r="B236" s="223"/>
      <c r="C236" s="224"/>
      <c r="D236" s="225" t="s">
        <v>135</v>
      </c>
      <c r="E236" s="226" t="s">
        <v>19</v>
      </c>
      <c r="F236" s="227" t="s">
        <v>341</v>
      </c>
      <c r="G236" s="224"/>
      <c r="H236" s="228">
        <v>18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135</v>
      </c>
      <c r="AU236" s="234" t="s">
        <v>83</v>
      </c>
      <c r="AV236" s="13" t="s">
        <v>83</v>
      </c>
      <c r="AW236" s="13" t="s">
        <v>32</v>
      </c>
      <c r="AX236" s="13" t="s">
        <v>73</v>
      </c>
      <c r="AY236" s="234" t="s">
        <v>124</v>
      </c>
    </row>
    <row r="237" s="14" customFormat="1">
      <c r="A237" s="14"/>
      <c r="B237" s="235"/>
      <c r="C237" s="236"/>
      <c r="D237" s="225" t="s">
        <v>135</v>
      </c>
      <c r="E237" s="237" t="s">
        <v>19</v>
      </c>
      <c r="F237" s="238" t="s">
        <v>137</v>
      </c>
      <c r="G237" s="236"/>
      <c r="H237" s="239">
        <v>18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135</v>
      </c>
      <c r="AU237" s="245" t="s">
        <v>83</v>
      </c>
      <c r="AV237" s="14" t="s">
        <v>131</v>
      </c>
      <c r="AW237" s="14" t="s">
        <v>32</v>
      </c>
      <c r="AX237" s="14" t="s">
        <v>81</v>
      </c>
      <c r="AY237" s="245" t="s">
        <v>124</v>
      </c>
    </row>
    <row r="238" s="2" customFormat="1" ht="24.15" customHeight="1">
      <c r="A238" s="39"/>
      <c r="B238" s="40"/>
      <c r="C238" s="205" t="s">
        <v>363</v>
      </c>
      <c r="D238" s="205" t="s">
        <v>126</v>
      </c>
      <c r="E238" s="206" t="s">
        <v>364</v>
      </c>
      <c r="F238" s="207" t="s">
        <v>365</v>
      </c>
      <c r="G238" s="208" t="s">
        <v>129</v>
      </c>
      <c r="H238" s="209">
        <v>48</v>
      </c>
      <c r="I238" s="210"/>
      <c r="J238" s="211">
        <f>ROUND(I238*H238,2)</f>
        <v>0</v>
      </c>
      <c r="K238" s="207" t="s">
        <v>130</v>
      </c>
      <c r="L238" s="45"/>
      <c r="M238" s="212" t="s">
        <v>19</v>
      </c>
      <c r="N238" s="213" t="s">
        <v>44</v>
      </c>
      <c r="O238" s="85"/>
      <c r="P238" s="214">
        <f>O238*H238</f>
        <v>0</v>
      </c>
      <c r="Q238" s="214">
        <v>1.0000000000000001E-05</v>
      </c>
      <c r="R238" s="214">
        <f>Q238*H238</f>
        <v>0.00048000000000000007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131</v>
      </c>
      <c r="AT238" s="216" t="s">
        <v>126</v>
      </c>
      <c r="AU238" s="216" t="s">
        <v>83</v>
      </c>
      <c r="AY238" s="18" t="s">
        <v>124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81</v>
      </c>
      <c r="BK238" s="217">
        <f>ROUND(I238*H238,2)</f>
        <v>0</v>
      </c>
      <c r="BL238" s="18" t="s">
        <v>131</v>
      </c>
      <c r="BM238" s="216" t="s">
        <v>366</v>
      </c>
    </row>
    <row r="239" s="2" customFormat="1">
      <c r="A239" s="39"/>
      <c r="B239" s="40"/>
      <c r="C239" s="41"/>
      <c r="D239" s="218" t="s">
        <v>133</v>
      </c>
      <c r="E239" s="41"/>
      <c r="F239" s="219" t="s">
        <v>367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133</v>
      </c>
      <c r="AU239" s="18" t="s">
        <v>83</v>
      </c>
    </row>
    <row r="240" s="13" customFormat="1">
      <c r="A240" s="13"/>
      <c r="B240" s="223"/>
      <c r="C240" s="224"/>
      <c r="D240" s="225" t="s">
        <v>135</v>
      </c>
      <c r="E240" s="226" t="s">
        <v>19</v>
      </c>
      <c r="F240" s="227" t="s">
        <v>347</v>
      </c>
      <c r="G240" s="224"/>
      <c r="H240" s="228">
        <v>48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135</v>
      </c>
      <c r="AU240" s="234" t="s">
        <v>83</v>
      </c>
      <c r="AV240" s="13" t="s">
        <v>83</v>
      </c>
      <c r="AW240" s="13" t="s">
        <v>32</v>
      </c>
      <c r="AX240" s="13" t="s">
        <v>73</v>
      </c>
      <c r="AY240" s="234" t="s">
        <v>124</v>
      </c>
    </row>
    <row r="241" s="14" customFormat="1">
      <c r="A241" s="14"/>
      <c r="B241" s="235"/>
      <c r="C241" s="236"/>
      <c r="D241" s="225" t="s">
        <v>135</v>
      </c>
      <c r="E241" s="237" t="s">
        <v>19</v>
      </c>
      <c r="F241" s="238" t="s">
        <v>137</v>
      </c>
      <c r="G241" s="236"/>
      <c r="H241" s="239">
        <v>48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135</v>
      </c>
      <c r="AU241" s="245" t="s">
        <v>83</v>
      </c>
      <c r="AV241" s="14" t="s">
        <v>131</v>
      </c>
      <c r="AW241" s="14" t="s">
        <v>32</v>
      </c>
      <c r="AX241" s="14" t="s">
        <v>81</v>
      </c>
      <c r="AY241" s="245" t="s">
        <v>124</v>
      </c>
    </row>
    <row r="242" s="2" customFormat="1" ht="24.15" customHeight="1">
      <c r="A242" s="39"/>
      <c r="B242" s="40"/>
      <c r="C242" s="205" t="s">
        <v>368</v>
      </c>
      <c r="D242" s="205" t="s">
        <v>126</v>
      </c>
      <c r="E242" s="206" t="s">
        <v>369</v>
      </c>
      <c r="F242" s="207" t="s">
        <v>370</v>
      </c>
      <c r="G242" s="208" t="s">
        <v>175</v>
      </c>
      <c r="H242" s="209">
        <v>151</v>
      </c>
      <c r="I242" s="210"/>
      <c r="J242" s="211">
        <f>ROUND(I242*H242,2)</f>
        <v>0</v>
      </c>
      <c r="K242" s="207" t="s">
        <v>130</v>
      </c>
      <c r="L242" s="45"/>
      <c r="M242" s="212" t="s">
        <v>19</v>
      </c>
      <c r="N242" s="213" t="s">
        <v>44</v>
      </c>
      <c r="O242" s="85"/>
      <c r="P242" s="214">
        <f>O242*H242</f>
        <v>0</v>
      </c>
      <c r="Q242" s="214">
        <v>0.2195</v>
      </c>
      <c r="R242" s="214">
        <f>Q242*H242</f>
        <v>33.144500000000001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131</v>
      </c>
      <c r="AT242" s="216" t="s">
        <v>126</v>
      </c>
      <c r="AU242" s="216" t="s">
        <v>83</v>
      </c>
      <c r="AY242" s="18" t="s">
        <v>124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131</v>
      </c>
      <c r="BM242" s="216" t="s">
        <v>371</v>
      </c>
    </row>
    <row r="243" s="2" customFormat="1">
      <c r="A243" s="39"/>
      <c r="B243" s="40"/>
      <c r="C243" s="41"/>
      <c r="D243" s="218" t="s">
        <v>133</v>
      </c>
      <c r="E243" s="41"/>
      <c r="F243" s="219" t="s">
        <v>372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133</v>
      </c>
      <c r="AU243" s="18" t="s">
        <v>83</v>
      </c>
    </row>
    <row r="244" s="13" customFormat="1">
      <c r="A244" s="13"/>
      <c r="B244" s="223"/>
      <c r="C244" s="224"/>
      <c r="D244" s="225" t="s">
        <v>135</v>
      </c>
      <c r="E244" s="226" t="s">
        <v>19</v>
      </c>
      <c r="F244" s="227" t="s">
        <v>373</v>
      </c>
      <c r="G244" s="224"/>
      <c r="H244" s="228">
        <v>151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135</v>
      </c>
      <c r="AU244" s="234" t="s">
        <v>83</v>
      </c>
      <c r="AV244" s="13" t="s">
        <v>83</v>
      </c>
      <c r="AW244" s="13" t="s">
        <v>32</v>
      </c>
      <c r="AX244" s="13" t="s">
        <v>73</v>
      </c>
      <c r="AY244" s="234" t="s">
        <v>124</v>
      </c>
    </row>
    <row r="245" s="14" customFormat="1">
      <c r="A245" s="14"/>
      <c r="B245" s="235"/>
      <c r="C245" s="236"/>
      <c r="D245" s="225" t="s">
        <v>135</v>
      </c>
      <c r="E245" s="237" t="s">
        <v>19</v>
      </c>
      <c r="F245" s="238" t="s">
        <v>137</v>
      </c>
      <c r="G245" s="236"/>
      <c r="H245" s="239">
        <v>151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135</v>
      </c>
      <c r="AU245" s="245" t="s">
        <v>83</v>
      </c>
      <c r="AV245" s="14" t="s">
        <v>131</v>
      </c>
      <c r="AW245" s="14" t="s">
        <v>32</v>
      </c>
      <c r="AX245" s="14" t="s">
        <v>81</v>
      </c>
      <c r="AY245" s="245" t="s">
        <v>124</v>
      </c>
    </row>
    <row r="246" s="2" customFormat="1" ht="16.5" customHeight="1">
      <c r="A246" s="39"/>
      <c r="B246" s="40"/>
      <c r="C246" s="246" t="s">
        <v>374</v>
      </c>
      <c r="D246" s="246" t="s">
        <v>216</v>
      </c>
      <c r="E246" s="247" t="s">
        <v>375</v>
      </c>
      <c r="F246" s="248" t="s">
        <v>376</v>
      </c>
      <c r="G246" s="249" t="s">
        <v>175</v>
      </c>
      <c r="H246" s="250">
        <v>154.02000000000001</v>
      </c>
      <c r="I246" s="251"/>
      <c r="J246" s="252">
        <f>ROUND(I246*H246,2)</f>
        <v>0</v>
      </c>
      <c r="K246" s="248" t="s">
        <v>130</v>
      </c>
      <c r="L246" s="253"/>
      <c r="M246" s="254" t="s">
        <v>19</v>
      </c>
      <c r="N246" s="255" t="s">
        <v>44</v>
      </c>
      <c r="O246" s="85"/>
      <c r="P246" s="214">
        <f>O246*H246</f>
        <v>0</v>
      </c>
      <c r="Q246" s="214">
        <v>0.080000000000000002</v>
      </c>
      <c r="R246" s="214">
        <f>Q246*H246</f>
        <v>12.321600000000002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172</v>
      </c>
      <c r="AT246" s="216" t="s">
        <v>216</v>
      </c>
      <c r="AU246" s="216" t="s">
        <v>83</v>
      </c>
      <c r="AY246" s="18" t="s">
        <v>124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131</v>
      </c>
      <c r="BM246" s="216" t="s">
        <v>377</v>
      </c>
    </row>
    <row r="247" s="13" customFormat="1">
      <c r="A247" s="13"/>
      <c r="B247" s="223"/>
      <c r="C247" s="224"/>
      <c r="D247" s="225" t="s">
        <v>135</v>
      </c>
      <c r="E247" s="224"/>
      <c r="F247" s="227" t="s">
        <v>378</v>
      </c>
      <c r="G247" s="224"/>
      <c r="H247" s="228">
        <v>154.02000000000001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135</v>
      </c>
      <c r="AU247" s="234" t="s">
        <v>83</v>
      </c>
      <c r="AV247" s="13" t="s">
        <v>83</v>
      </c>
      <c r="AW247" s="13" t="s">
        <v>4</v>
      </c>
      <c r="AX247" s="13" t="s">
        <v>81</v>
      </c>
      <c r="AY247" s="234" t="s">
        <v>124</v>
      </c>
    </row>
    <row r="248" s="2" customFormat="1" ht="16.5" customHeight="1">
      <c r="A248" s="39"/>
      <c r="B248" s="40"/>
      <c r="C248" s="205" t="s">
        <v>379</v>
      </c>
      <c r="D248" s="205" t="s">
        <v>126</v>
      </c>
      <c r="E248" s="206" t="s">
        <v>380</v>
      </c>
      <c r="F248" s="207" t="s">
        <v>381</v>
      </c>
      <c r="G248" s="208" t="s">
        <v>188</v>
      </c>
      <c r="H248" s="209">
        <v>10.57</v>
      </c>
      <c r="I248" s="210"/>
      <c r="J248" s="211">
        <f>ROUND(I248*H248,2)</f>
        <v>0</v>
      </c>
      <c r="K248" s="207" t="s">
        <v>130</v>
      </c>
      <c r="L248" s="45"/>
      <c r="M248" s="212" t="s">
        <v>19</v>
      </c>
      <c r="N248" s="213" t="s">
        <v>44</v>
      </c>
      <c r="O248" s="85"/>
      <c r="P248" s="214">
        <f>O248*H248</f>
        <v>0</v>
      </c>
      <c r="Q248" s="214">
        <v>2.2563399999999998</v>
      </c>
      <c r="R248" s="214">
        <f>Q248*H248</f>
        <v>23.849513799999997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131</v>
      </c>
      <c r="AT248" s="216" t="s">
        <v>126</v>
      </c>
      <c r="AU248" s="216" t="s">
        <v>83</v>
      </c>
      <c r="AY248" s="18" t="s">
        <v>124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81</v>
      </c>
      <c r="BK248" s="217">
        <f>ROUND(I248*H248,2)</f>
        <v>0</v>
      </c>
      <c r="BL248" s="18" t="s">
        <v>131</v>
      </c>
      <c r="BM248" s="216" t="s">
        <v>382</v>
      </c>
    </row>
    <row r="249" s="2" customFormat="1">
      <c r="A249" s="39"/>
      <c r="B249" s="40"/>
      <c r="C249" s="41"/>
      <c r="D249" s="218" t="s">
        <v>133</v>
      </c>
      <c r="E249" s="41"/>
      <c r="F249" s="219" t="s">
        <v>383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133</v>
      </c>
      <c r="AU249" s="18" t="s">
        <v>83</v>
      </c>
    </row>
    <row r="250" s="13" customFormat="1">
      <c r="A250" s="13"/>
      <c r="B250" s="223"/>
      <c r="C250" s="224"/>
      <c r="D250" s="225" t="s">
        <v>135</v>
      </c>
      <c r="E250" s="226" t="s">
        <v>19</v>
      </c>
      <c r="F250" s="227" t="s">
        <v>384</v>
      </c>
      <c r="G250" s="224"/>
      <c r="H250" s="228">
        <v>10.57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135</v>
      </c>
      <c r="AU250" s="234" t="s">
        <v>83</v>
      </c>
      <c r="AV250" s="13" t="s">
        <v>83</v>
      </c>
      <c r="AW250" s="13" t="s">
        <v>32</v>
      </c>
      <c r="AX250" s="13" t="s">
        <v>73</v>
      </c>
      <c r="AY250" s="234" t="s">
        <v>124</v>
      </c>
    </row>
    <row r="251" s="14" customFormat="1">
      <c r="A251" s="14"/>
      <c r="B251" s="235"/>
      <c r="C251" s="236"/>
      <c r="D251" s="225" t="s">
        <v>135</v>
      </c>
      <c r="E251" s="237" t="s">
        <v>19</v>
      </c>
      <c r="F251" s="238" t="s">
        <v>137</v>
      </c>
      <c r="G251" s="236"/>
      <c r="H251" s="239">
        <v>10.57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135</v>
      </c>
      <c r="AU251" s="245" t="s">
        <v>83</v>
      </c>
      <c r="AV251" s="14" t="s">
        <v>131</v>
      </c>
      <c r="AW251" s="14" t="s">
        <v>32</v>
      </c>
      <c r="AX251" s="14" t="s">
        <v>81</v>
      </c>
      <c r="AY251" s="245" t="s">
        <v>124</v>
      </c>
    </row>
    <row r="252" s="2" customFormat="1" ht="21.75" customHeight="1">
      <c r="A252" s="39"/>
      <c r="B252" s="40"/>
      <c r="C252" s="205" t="s">
        <v>385</v>
      </c>
      <c r="D252" s="205" t="s">
        <v>126</v>
      </c>
      <c r="E252" s="206" t="s">
        <v>386</v>
      </c>
      <c r="F252" s="207" t="s">
        <v>387</v>
      </c>
      <c r="G252" s="208" t="s">
        <v>175</v>
      </c>
      <c r="H252" s="209">
        <v>85</v>
      </c>
      <c r="I252" s="210"/>
      <c r="J252" s="211">
        <f>ROUND(I252*H252,2)</f>
        <v>0</v>
      </c>
      <c r="K252" s="207" t="s">
        <v>130</v>
      </c>
      <c r="L252" s="45"/>
      <c r="M252" s="212" t="s">
        <v>19</v>
      </c>
      <c r="N252" s="213" t="s">
        <v>44</v>
      </c>
      <c r="O252" s="85"/>
      <c r="P252" s="214">
        <f>O252*H252</f>
        <v>0</v>
      </c>
      <c r="Q252" s="214">
        <v>1.0000000000000001E-05</v>
      </c>
      <c r="R252" s="214">
        <f>Q252*H252</f>
        <v>0.00085000000000000006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131</v>
      </c>
      <c r="AT252" s="216" t="s">
        <v>126</v>
      </c>
      <c r="AU252" s="216" t="s">
        <v>83</v>
      </c>
      <c r="AY252" s="18" t="s">
        <v>124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81</v>
      </c>
      <c r="BK252" s="217">
        <f>ROUND(I252*H252,2)</f>
        <v>0</v>
      </c>
      <c r="BL252" s="18" t="s">
        <v>131</v>
      </c>
      <c r="BM252" s="216" t="s">
        <v>388</v>
      </c>
    </row>
    <row r="253" s="2" customFormat="1">
      <c r="A253" s="39"/>
      <c r="B253" s="40"/>
      <c r="C253" s="41"/>
      <c r="D253" s="218" t="s">
        <v>133</v>
      </c>
      <c r="E253" s="41"/>
      <c r="F253" s="219" t="s">
        <v>389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133</v>
      </c>
      <c r="AU253" s="18" t="s">
        <v>83</v>
      </c>
    </row>
    <row r="254" s="13" customFormat="1">
      <c r="A254" s="13"/>
      <c r="B254" s="223"/>
      <c r="C254" s="224"/>
      <c r="D254" s="225" t="s">
        <v>135</v>
      </c>
      <c r="E254" s="226" t="s">
        <v>19</v>
      </c>
      <c r="F254" s="227" t="s">
        <v>390</v>
      </c>
      <c r="G254" s="224"/>
      <c r="H254" s="228">
        <v>85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135</v>
      </c>
      <c r="AU254" s="234" t="s">
        <v>83</v>
      </c>
      <c r="AV254" s="13" t="s">
        <v>83</v>
      </c>
      <c r="AW254" s="13" t="s">
        <v>32</v>
      </c>
      <c r="AX254" s="13" t="s">
        <v>73</v>
      </c>
      <c r="AY254" s="234" t="s">
        <v>124</v>
      </c>
    </row>
    <row r="255" s="14" customFormat="1">
      <c r="A255" s="14"/>
      <c r="B255" s="235"/>
      <c r="C255" s="236"/>
      <c r="D255" s="225" t="s">
        <v>135</v>
      </c>
      <c r="E255" s="237" t="s">
        <v>19</v>
      </c>
      <c r="F255" s="238" t="s">
        <v>137</v>
      </c>
      <c r="G255" s="236"/>
      <c r="H255" s="239">
        <v>85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135</v>
      </c>
      <c r="AU255" s="245" t="s">
        <v>83</v>
      </c>
      <c r="AV255" s="14" t="s">
        <v>131</v>
      </c>
      <c r="AW255" s="14" t="s">
        <v>32</v>
      </c>
      <c r="AX255" s="14" t="s">
        <v>81</v>
      </c>
      <c r="AY255" s="245" t="s">
        <v>124</v>
      </c>
    </row>
    <row r="256" s="2" customFormat="1" ht="24.15" customHeight="1">
      <c r="A256" s="39"/>
      <c r="B256" s="40"/>
      <c r="C256" s="205" t="s">
        <v>391</v>
      </c>
      <c r="D256" s="205" t="s">
        <v>126</v>
      </c>
      <c r="E256" s="206" t="s">
        <v>392</v>
      </c>
      <c r="F256" s="207" t="s">
        <v>393</v>
      </c>
      <c r="G256" s="208" t="s">
        <v>175</v>
      </c>
      <c r="H256" s="209">
        <v>85</v>
      </c>
      <c r="I256" s="210"/>
      <c r="J256" s="211">
        <f>ROUND(I256*H256,2)</f>
        <v>0</v>
      </c>
      <c r="K256" s="207" t="s">
        <v>130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0.00034000000000000002</v>
      </c>
      <c r="R256" s="214">
        <f>Q256*H256</f>
        <v>0.028900000000000002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131</v>
      </c>
      <c r="AT256" s="216" t="s">
        <v>126</v>
      </c>
      <c r="AU256" s="216" t="s">
        <v>83</v>
      </c>
      <c r="AY256" s="18" t="s">
        <v>124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131</v>
      </c>
      <c r="BM256" s="216" t="s">
        <v>394</v>
      </c>
    </row>
    <row r="257" s="2" customFormat="1">
      <c r="A257" s="39"/>
      <c r="B257" s="40"/>
      <c r="C257" s="41"/>
      <c r="D257" s="218" t="s">
        <v>133</v>
      </c>
      <c r="E257" s="41"/>
      <c r="F257" s="219" t="s">
        <v>395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133</v>
      </c>
      <c r="AU257" s="18" t="s">
        <v>83</v>
      </c>
    </row>
    <row r="258" s="13" customFormat="1">
      <c r="A258" s="13"/>
      <c r="B258" s="223"/>
      <c r="C258" s="224"/>
      <c r="D258" s="225" t="s">
        <v>135</v>
      </c>
      <c r="E258" s="226" t="s">
        <v>19</v>
      </c>
      <c r="F258" s="227" t="s">
        <v>396</v>
      </c>
      <c r="G258" s="224"/>
      <c r="H258" s="228">
        <v>85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135</v>
      </c>
      <c r="AU258" s="234" t="s">
        <v>83</v>
      </c>
      <c r="AV258" s="13" t="s">
        <v>83</v>
      </c>
      <c r="AW258" s="13" t="s">
        <v>32</v>
      </c>
      <c r="AX258" s="13" t="s">
        <v>73</v>
      </c>
      <c r="AY258" s="234" t="s">
        <v>124</v>
      </c>
    </row>
    <row r="259" s="14" customFormat="1">
      <c r="A259" s="14"/>
      <c r="B259" s="235"/>
      <c r="C259" s="236"/>
      <c r="D259" s="225" t="s">
        <v>135</v>
      </c>
      <c r="E259" s="237" t="s">
        <v>19</v>
      </c>
      <c r="F259" s="238" t="s">
        <v>137</v>
      </c>
      <c r="G259" s="236"/>
      <c r="H259" s="239">
        <v>85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135</v>
      </c>
      <c r="AU259" s="245" t="s">
        <v>83</v>
      </c>
      <c r="AV259" s="14" t="s">
        <v>131</v>
      </c>
      <c r="AW259" s="14" t="s">
        <v>32</v>
      </c>
      <c r="AX259" s="14" t="s">
        <v>81</v>
      </c>
      <c r="AY259" s="245" t="s">
        <v>124</v>
      </c>
    </row>
    <row r="260" s="2" customFormat="1" ht="16.5" customHeight="1">
      <c r="A260" s="39"/>
      <c r="B260" s="40"/>
      <c r="C260" s="205" t="s">
        <v>397</v>
      </c>
      <c r="D260" s="205" t="s">
        <v>126</v>
      </c>
      <c r="E260" s="206" t="s">
        <v>398</v>
      </c>
      <c r="F260" s="207" t="s">
        <v>399</v>
      </c>
      <c r="G260" s="208" t="s">
        <v>175</v>
      </c>
      <c r="H260" s="209">
        <v>85</v>
      </c>
      <c r="I260" s="210"/>
      <c r="J260" s="211">
        <f>ROUND(I260*H260,2)</f>
        <v>0</v>
      </c>
      <c r="K260" s="207" t="s">
        <v>130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131</v>
      </c>
      <c r="AT260" s="216" t="s">
        <v>126</v>
      </c>
      <c r="AU260" s="216" t="s">
        <v>83</v>
      </c>
      <c r="AY260" s="18" t="s">
        <v>124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131</v>
      </c>
      <c r="BM260" s="216" t="s">
        <v>400</v>
      </c>
    </row>
    <row r="261" s="2" customFormat="1">
      <c r="A261" s="39"/>
      <c r="B261" s="40"/>
      <c r="C261" s="41"/>
      <c r="D261" s="218" t="s">
        <v>133</v>
      </c>
      <c r="E261" s="41"/>
      <c r="F261" s="219" t="s">
        <v>401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133</v>
      </c>
      <c r="AU261" s="18" t="s">
        <v>83</v>
      </c>
    </row>
    <row r="262" s="13" customFormat="1">
      <c r="A262" s="13"/>
      <c r="B262" s="223"/>
      <c r="C262" s="224"/>
      <c r="D262" s="225" t="s">
        <v>135</v>
      </c>
      <c r="E262" s="226" t="s">
        <v>19</v>
      </c>
      <c r="F262" s="227" t="s">
        <v>402</v>
      </c>
      <c r="G262" s="224"/>
      <c r="H262" s="228">
        <v>85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135</v>
      </c>
      <c r="AU262" s="234" t="s">
        <v>83</v>
      </c>
      <c r="AV262" s="13" t="s">
        <v>83</v>
      </c>
      <c r="AW262" s="13" t="s">
        <v>32</v>
      </c>
      <c r="AX262" s="13" t="s">
        <v>73</v>
      </c>
      <c r="AY262" s="234" t="s">
        <v>124</v>
      </c>
    </row>
    <row r="263" s="14" customFormat="1">
      <c r="A263" s="14"/>
      <c r="B263" s="235"/>
      <c r="C263" s="236"/>
      <c r="D263" s="225" t="s">
        <v>135</v>
      </c>
      <c r="E263" s="237" t="s">
        <v>19</v>
      </c>
      <c r="F263" s="238" t="s">
        <v>137</v>
      </c>
      <c r="G263" s="236"/>
      <c r="H263" s="239">
        <v>85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135</v>
      </c>
      <c r="AU263" s="245" t="s">
        <v>83</v>
      </c>
      <c r="AV263" s="14" t="s">
        <v>131</v>
      </c>
      <c r="AW263" s="14" t="s">
        <v>32</v>
      </c>
      <c r="AX263" s="14" t="s">
        <v>81</v>
      </c>
      <c r="AY263" s="245" t="s">
        <v>124</v>
      </c>
    </row>
    <row r="264" s="2" customFormat="1" ht="21.75" customHeight="1">
      <c r="A264" s="39"/>
      <c r="B264" s="40"/>
      <c r="C264" s="205" t="s">
        <v>403</v>
      </c>
      <c r="D264" s="205" t="s">
        <v>126</v>
      </c>
      <c r="E264" s="206" t="s">
        <v>404</v>
      </c>
      <c r="F264" s="207" t="s">
        <v>405</v>
      </c>
      <c r="G264" s="208" t="s">
        <v>129</v>
      </c>
      <c r="H264" s="209">
        <v>4000</v>
      </c>
      <c r="I264" s="210"/>
      <c r="J264" s="211">
        <f>ROUND(I264*H264,2)</f>
        <v>0</v>
      </c>
      <c r="K264" s="207" t="s">
        <v>130</v>
      </c>
      <c r="L264" s="45"/>
      <c r="M264" s="212" t="s">
        <v>19</v>
      </c>
      <c r="N264" s="213" t="s">
        <v>44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0.01</v>
      </c>
      <c r="T264" s="215">
        <f>S264*H264</f>
        <v>40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131</v>
      </c>
      <c r="AT264" s="216" t="s">
        <v>126</v>
      </c>
      <c r="AU264" s="216" t="s">
        <v>83</v>
      </c>
      <c r="AY264" s="18" t="s">
        <v>124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81</v>
      </c>
      <c r="BK264" s="217">
        <f>ROUND(I264*H264,2)</f>
        <v>0</v>
      </c>
      <c r="BL264" s="18" t="s">
        <v>131</v>
      </c>
      <c r="BM264" s="216" t="s">
        <v>406</v>
      </c>
    </row>
    <row r="265" s="2" customFormat="1">
      <c r="A265" s="39"/>
      <c r="B265" s="40"/>
      <c r="C265" s="41"/>
      <c r="D265" s="218" t="s">
        <v>133</v>
      </c>
      <c r="E265" s="41"/>
      <c r="F265" s="219" t="s">
        <v>407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133</v>
      </c>
      <c r="AU265" s="18" t="s">
        <v>83</v>
      </c>
    </row>
    <row r="266" s="13" customFormat="1">
      <c r="A266" s="13"/>
      <c r="B266" s="223"/>
      <c r="C266" s="224"/>
      <c r="D266" s="225" t="s">
        <v>135</v>
      </c>
      <c r="E266" s="226" t="s">
        <v>19</v>
      </c>
      <c r="F266" s="227" t="s">
        <v>408</v>
      </c>
      <c r="G266" s="224"/>
      <c r="H266" s="228">
        <v>4000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135</v>
      </c>
      <c r="AU266" s="234" t="s">
        <v>83</v>
      </c>
      <c r="AV266" s="13" t="s">
        <v>83</v>
      </c>
      <c r="AW266" s="13" t="s">
        <v>32</v>
      </c>
      <c r="AX266" s="13" t="s">
        <v>73</v>
      </c>
      <c r="AY266" s="234" t="s">
        <v>124</v>
      </c>
    </row>
    <row r="267" s="14" customFormat="1">
      <c r="A267" s="14"/>
      <c r="B267" s="235"/>
      <c r="C267" s="236"/>
      <c r="D267" s="225" t="s">
        <v>135</v>
      </c>
      <c r="E267" s="237" t="s">
        <v>19</v>
      </c>
      <c r="F267" s="238" t="s">
        <v>137</v>
      </c>
      <c r="G267" s="236"/>
      <c r="H267" s="239">
        <v>4000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135</v>
      </c>
      <c r="AU267" s="245" t="s">
        <v>83</v>
      </c>
      <c r="AV267" s="14" t="s">
        <v>131</v>
      </c>
      <c r="AW267" s="14" t="s">
        <v>32</v>
      </c>
      <c r="AX267" s="14" t="s">
        <v>81</v>
      </c>
      <c r="AY267" s="245" t="s">
        <v>124</v>
      </c>
    </row>
    <row r="268" s="2" customFormat="1" ht="24.15" customHeight="1">
      <c r="A268" s="39"/>
      <c r="B268" s="40"/>
      <c r="C268" s="205" t="s">
        <v>409</v>
      </c>
      <c r="D268" s="205" t="s">
        <v>126</v>
      </c>
      <c r="E268" s="206" t="s">
        <v>410</v>
      </c>
      <c r="F268" s="207" t="s">
        <v>411</v>
      </c>
      <c r="G268" s="208" t="s">
        <v>175</v>
      </c>
      <c r="H268" s="209">
        <v>6</v>
      </c>
      <c r="I268" s="210"/>
      <c r="J268" s="211">
        <f>ROUND(I268*H268,2)</f>
        <v>0</v>
      </c>
      <c r="K268" s="207" t="s">
        <v>130</v>
      </c>
      <c r="L268" s="45"/>
      <c r="M268" s="212" t="s">
        <v>19</v>
      </c>
      <c r="N268" s="213" t="s">
        <v>44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0.028000000000000001</v>
      </c>
      <c r="T268" s="215">
        <f>S268*H268</f>
        <v>0.16800000000000001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131</v>
      </c>
      <c r="AT268" s="216" t="s">
        <v>126</v>
      </c>
      <c r="AU268" s="216" t="s">
        <v>83</v>
      </c>
      <c r="AY268" s="18" t="s">
        <v>124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81</v>
      </c>
      <c r="BK268" s="217">
        <f>ROUND(I268*H268,2)</f>
        <v>0</v>
      </c>
      <c r="BL268" s="18" t="s">
        <v>131</v>
      </c>
      <c r="BM268" s="216" t="s">
        <v>412</v>
      </c>
    </row>
    <row r="269" s="2" customFormat="1">
      <c r="A269" s="39"/>
      <c r="B269" s="40"/>
      <c r="C269" s="41"/>
      <c r="D269" s="218" t="s">
        <v>133</v>
      </c>
      <c r="E269" s="41"/>
      <c r="F269" s="219" t="s">
        <v>413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133</v>
      </c>
      <c r="AU269" s="18" t="s">
        <v>83</v>
      </c>
    </row>
    <row r="270" s="13" customFormat="1">
      <c r="A270" s="13"/>
      <c r="B270" s="223"/>
      <c r="C270" s="224"/>
      <c r="D270" s="225" t="s">
        <v>135</v>
      </c>
      <c r="E270" s="226" t="s">
        <v>19</v>
      </c>
      <c r="F270" s="227" t="s">
        <v>414</v>
      </c>
      <c r="G270" s="224"/>
      <c r="H270" s="228">
        <v>6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135</v>
      </c>
      <c r="AU270" s="234" t="s">
        <v>83</v>
      </c>
      <c r="AV270" s="13" t="s">
        <v>83</v>
      </c>
      <c r="AW270" s="13" t="s">
        <v>32</v>
      </c>
      <c r="AX270" s="13" t="s">
        <v>73</v>
      </c>
      <c r="AY270" s="234" t="s">
        <v>124</v>
      </c>
    </row>
    <row r="271" s="14" customFormat="1">
      <c r="A271" s="14"/>
      <c r="B271" s="235"/>
      <c r="C271" s="236"/>
      <c r="D271" s="225" t="s">
        <v>135</v>
      </c>
      <c r="E271" s="237" t="s">
        <v>19</v>
      </c>
      <c r="F271" s="238" t="s">
        <v>137</v>
      </c>
      <c r="G271" s="236"/>
      <c r="H271" s="239">
        <v>6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135</v>
      </c>
      <c r="AU271" s="245" t="s">
        <v>83</v>
      </c>
      <c r="AV271" s="14" t="s">
        <v>131</v>
      </c>
      <c r="AW271" s="14" t="s">
        <v>32</v>
      </c>
      <c r="AX271" s="14" t="s">
        <v>81</v>
      </c>
      <c r="AY271" s="245" t="s">
        <v>124</v>
      </c>
    </row>
    <row r="272" s="2" customFormat="1" ht="33" customHeight="1">
      <c r="A272" s="39"/>
      <c r="B272" s="40"/>
      <c r="C272" s="205" t="s">
        <v>415</v>
      </c>
      <c r="D272" s="205" t="s">
        <v>126</v>
      </c>
      <c r="E272" s="206" t="s">
        <v>416</v>
      </c>
      <c r="F272" s="207" t="s">
        <v>417</v>
      </c>
      <c r="G272" s="208" t="s">
        <v>129</v>
      </c>
      <c r="H272" s="209">
        <v>439</v>
      </c>
      <c r="I272" s="210"/>
      <c r="J272" s="211">
        <f>ROUND(I272*H272,2)</f>
        <v>0</v>
      </c>
      <c r="K272" s="207" t="s">
        <v>130</v>
      </c>
      <c r="L272" s="45"/>
      <c r="M272" s="212" t="s">
        <v>19</v>
      </c>
      <c r="N272" s="213" t="s">
        <v>44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131</v>
      </c>
      <c r="AT272" s="216" t="s">
        <v>126</v>
      </c>
      <c r="AU272" s="216" t="s">
        <v>83</v>
      </c>
      <c r="AY272" s="18" t="s">
        <v>124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81</v>
      </c>
      <c r="BK272" s="217">
        <f>ROUND(I272*H272,2)</f>
        <v>0</v>
      </c>
      <c r="BL272" s="18" t="s">
        <v>131</v>
      </c>
      <c r="BM272" s="216" t="s">
        <v>418</v>
      </c>
    </row>
    <row r="273" s="2" customFormat="1">
      <c r="A273" s="39"/>
      <c r="B273" s="40"/>
      <c r="C273" s="41"/>
      <c r="D273" s="218" t="s">
        <v>133</v>
      </c>
      <c r="E273" s="41"/>
      <c r="F273" s="219" t="s">
        <v>419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133</v>
      </c>
      <c r="AU273" s="18" t="s">
        <v>83</v>
      </c>
    </row>
    <row r="274" s="13" customFormat="1">
      <c r="A274" s="13"/>
      <c r="B274" s="223"/>
      <c r="C274" s="224"/>
      <c r="D274" s="225" t="s">
        <v>135</v>
      </c>
      <c r="E274" s="226" t="s">
        <v>19</v>
      </c>
      <c r="F274" s="227" t="s">
        <v>420</v>
      </c>
      <c r="G274" s="224"/>
      <c r="H274" s="228">
        <v>439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135</v>
      </c>
      <c r="AU274" s="234" t="s">
        <v>83</v>
      </c>
      <c r="AV274" s="13" t="s">
        <v>83</v>
      </c>
      <c r="AW274" s="13" t="s">
        <v>32</v>
      </c>
      <c r="AX274" s="13" t="s">
        <v>73</v>
      </c>
      <c r="AY274" s="234" t="s">
        <v>124</v>
      </c>
    </row>
    <row r="275" s="14" customFormat="1">
      <c r="A275" s="14"/>
      <c r="B275" s="235"/>
      <c r="C275" s="236"/>
      <c r="D275" s="225" t="s">
        <v>135</v>
      </c>
      <c r="E275" s="237" t="s">
        <v>19</v>
      </c>
      <c r="F275" s="238" t="s">
        <v>137</v>
      </c>
      <c r="G275" s="236"/>
      <c r="H275" s="239">
        <v>439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135</v>
      </c>
      <c r="AU275" s="245" t="s">
        <v>83</v>
      </c>
      <c r="AV275" s="14" t="s">
        <v>131</v>
      </c>
      <c r="AW275" s="14" t="s">
        <v>32</v>
      </c>
      <c r="AX275" s="14" t="s">
        <v>81</v>
      </c>
      <c r="AY275" s="245" t="s">
        <v>124</v>
      </c>
    </row>
    <row r="276" s="2" customFormat="1" ht="16.5" customHeight="1">
      <c r="A276" s="39"/>
      <c r="B276" s="40"/>
      <c r="C276" s="205" t="s">
        <v>421</v>
      </c>
      <c r="D276" s="205" t="s">
        <v>126</v>
      </c>
      <c r="E276" s="206" t="s">
        <v>422</v>
      </c>
      <c r="F276" s="207" t="s">
        <v>423</v>
      </c>
      <c r="G276" s="208" t="s">
        <v>129</v>
      </c>
      <c r="H276" s="209">
        <v>100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44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131</v>
      </c>
      <c r="AT276" s="216" t="s">
        <v>126</v>
      </c>
      <c r="AU276" s="216" t="s">
        <v>83</v>
      </c>
      <c r="AY276" s="18" t="s">
        <v>124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131</v>
      </c>
      <c r="BM276" s="216" t="s">
        <v>424</v>
      </c>
    </row>
    <row r="277" s="13" customFormat="1">
      <c r="A277" s="13"/>
      <c r="B277" s="223"/>
      <c r="C277" s="224"/>
      <c r="D277" s="225" t="s">
        <v>135</v>
      </c>
      <c r="E277" s="226" t="s">
        <v>19</v>
      </c>
      <c r="F277" s="227" t="s">
        <v>425</v>
      </c>
      <c r="G277" s="224"/>
      <c r="H277" s="228">
        <v>100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135</v>
      </c>
      <c r="AU277" s="234" t="s">
        <v>83</v>
      </c>
      <c r="AV277" s="13" t="s">
        <v>83</v>
      </c>
      <c r="AW277" s="13" t="s">
        <v>32</v>
      </c>
      <c r="AX277" s="13" t="s">
        <v>73</v>
      </c>
      <c r="AY277" s="234" t="s">
        <v>124</v>
      </c>
    </row>
    <row r="278" s="14" customFormat="1">
      <c r="A278" s="14"/>
      <c r="B278" s="235"/>
      <c r="C278" s="236"/>
      <c r="D278" s="225" t="s">
        <v>135</v>
      </c>
      <c r="E278" s="237" t="s">
        <v>19</v>
      </c>
      <c r="F278" s="238" t="s">
        <v>137</v>
      </c>
      <c r="G278" s="236"/>
      <c r="H278" s="239">
        <v>100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135</v>
      </c>
      <c r="AU278" s="245" t="s">
        <v>83</v>
      </c>
      <c r="AV278" s="14" t="s">
        <v>131</v>
      </c>
      <c r="AW278" s="14" t="s">
        <v>32</v>
      </c>
      <c r="AX278" s="14" t="s">
        <v>81</v>
      </c>
      <c r="AY278" s="245" t="s">
        <v>124</v>
      </c>
    </row>
    <row r="279" s="12" customFormat="1" ht="22.8" customHeight="1">
      <c r="A279" s="12"/>
      <c r="B279" s="189"/>
      <c r="C279" s="190"/>
      <c r="D279" s="191" t="s">
        <v>72</v>
      </c>
      <c r="E279" s="203" t="s">
        <v>426</v>
      </c>
      <c r="F279" s="203" t="s">
        <v>427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SUM(P280:P319)</f>
        <v>0</v>
      </c>
      <c r="Q279" s="197"/>
      <c r="R279" s="198">
        <f>SUM(R280:R319)</f>
        <v>0</v>
      </c>
      <c r="S279" s="197"/>
      <c r="T279" s="199">
        <f>SUM(T280:T319)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81</v>
      </c>
      <c r="AT279" s="201" t="s">
        <v>72</v>
      </c>
      <c r="AU279" s="201" t="s">
        <v>81</v>
      </c>
      <c r="AY279" s="200" t="s">
        <v>124</v>
      </c>
      <c r="BK279" s="202">
        <f>SUM(BK280:BK319)</f>
        <v>0</v>
      </c>
    </row>
    <row r="280" s="2" customFormat="1" ht="24.15" customHeight="1">
      <c r="A280" s="39"/>
      <c r="B280" s="40"/>
      <c r="C280" s="205" t="s">
        <v>428</v>
      </c>
      <c r="D280" s="205" t="s">
        <v>126</v>
      </c>
      <c r="E280" s="206" t="s">
        <v>429</v>
      </c>
      <c r="F280" s="207" t="s">
        <v>430</v>
      </c>
      <c r="G280" s="208" t="s">
        <v>200</v>
      </c>
      <c r="H280" s="209">
        <v>167.31</v>
      </c>
      <c r="I280" s="210"/>
      <c r="J280" s="211">
        <f>ROUND(I280*H280,2)</f>
        <v>0</v>
      </c>
      <c r="K280" s="207" t="s">
        <v>130</v>
      </c>
      <c r="L280" s="45"/>
      <c r="M280" s="212" t="s">
        <v>19</v>
      </c>
      <c r="N280" s="213" t="s">
        <v>44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131</v>
      </c>
      <c r="AT280" s="216" t="s">
        <v>126</v>
      </c>
      <c r="AU280" s="216" t="s">
        <v>83</v>
      </c>
      <c r="AY280" s="18" t="s">
        <v>124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131</v>
      </c>
      <c r="BM280" s="216" t="s">
        <v>431</v>
      </c>
    </row>
    <row r="281" s="2" customFormat="1">
      <c r="A281" s="39"/>
      <c r="B281" s="40"/>
      <c r="C281" s="41"/>
      <c r="D281" s="218" t="s">
        <v>133</v>
      </c>
      <c r="E281" s="41"/>
      <c r="F281" s="219" t="s">
        <v>432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133</v>
      </c>
      <c r="AU281" s="18" t="s">
        <v>83</v>
      </c>
    </row>
    <row r="282" s="13" customFormat="1">
      <c r="A282" s="13"/>
      <c r="B282" s="223"/>
      <c r="C282" s="224"/>
      <c r="D282" s="225" t="s">
        <v>135</v>
      </c>
      <c r="E282" s="226" t="s">
        <v>19</v>
      </c>
      <c r="F282" s="227" t="s">
        <v>433</v>
      </c>
      <c r="G282" s="224"/>
      <c r="H282" s="228">
        <v>40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135</v>
      </c>
      <c r="AU282" s="234" t="s">
        <v>83</v>
      </c>
      <c r="AV282" s="13" t="s">
        <v>83</v>
      </c>
      <c r="AW282" s="13" t="s">
        <v>32</v>
      </c>
      <c r="AX282" s="13" t="s">
        <v>73</v>
      </c>
      <c r="AY282" s="234" t="s">
        <v>124</v>
      </c>
    </row>
    <row r="283" s="13" customFormat="1">
      <c r="A283" s="13"/>
      <c r="B283" s="223"/>
      <c r="C283" s="224"/>
      <c r="D283" s="225" t="s">
        <v>135</v>
      </c>
      <c r="E283" s="226" t="s">
        <v>19</v>
      </c>
      <c r="F283" s="227" t="s">
        <v>434</v>
      </c>
      <c r="G283" s="224"/>
      <c r="H283" s="228">
        <v>127.31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135</v>
      </c>
      <c r="AU283" s="234" t="s">
        <v>83</v>
      </c>
      <c r="AV283" s="13" t="s">
        <v>83</v>
      </c>
      <c r="AW283" s="13" t="s">
        <v>32</v>
      </c>
      <c r="AX283" s="13" t="s">
        <v>73</v>
      </c>
      <c r="AY283" s="234" t="s">
        <v>124</v>
      </c>
    </row>
    <row r="284" s="14" customFormat="1">
      <c r="A284" s="14"/>
      <c r="B284" s="235"/>
      <c r="C284" s="236"/>
      <c r="D284" s="225" t="s">
        <v>135</v>
      </c>
      <c r="E284" s="237" t="s">
        <v>19</v>
      </c>
      <c r="F284" s="238" t="s">
        <v>137</v>
      </c>
      <c r="G284" s="236"/>
      <c r="H284" s="239">
        <v>167.31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135</v>
      </c>
      <c r="AU284" s="245" t="s">
        <v>83</v>
      </c>
      <c r="AV284" s="14" t="s">
        <v>131</v>
      </c>
      <c r="AW284" s="14" t="s">
        <v>32</v>
      </c>
      <c r="AX284" s="14" t="s">
        <v>81</v>
      </c>
      <c r="AY284" s="245" t="s">
        <v>124</v>
      </c>
    </row>
    <row r="285" s="2" customFormat="1" ht="24.15" customHeight="1">
      <c r="A285" s="39"/>
      <c r="B285" s="40"/>
      <c r="C285" s="205" t="s">
        <v>435</v>
      </c>
      <c r="D285" s="205" t="s">
        <v>126</v>
      </c>
      <c r="E285" s="206" t="s">
        <v>436</v>
      </c>
      <c r="F285" s="207" t="s">
        <v>437</v>
      </c>
      <c r="G285" s="208" t="s">
        <v>200</v>
      </c>
      <c r="H285" s="209">
        <v>3178.8899999999999</v>
      </c>
      <c r="I285" s="210"/>
      <c r="J285" s="211">
        <f>ROUND(I285*H285,2)</f>
        <v>0</v>
      </c>
      <c r="K285" s="207" t="s">
        <v>130</v>
      </c>
      <c r="L285" s="45"/>
      <c r="M285" s="212" t="s">
        <v>19</v>
      </c>
      <c r="N285" s="213" t="s">
        <v>44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131</v>
      </c>
      <c r="AT285" s="216" t="s">
        <v>126</v>
      </c>
      <c r="AU285" s="216" t="s">
        <v>83</v>
      </c>
      <c r="AY285" s="18" t="s">
        <v>124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81</v>
      </c>
      <c r="BK285" s="217">
        <f>ROUND(I285*H285,2)</f>
        <v>0</v>
      </c>
      <c r="BL285" s="18" t="s">
        <v>131</v>
      </c>
      <c r="BM285" s="216" t="s">
        <v>438</v>
      </c>
    </row>
    <row r="286" s="2" customFormat="1">
      <c r="A286" s="39"/>
      <c r="B286" s="40"/>
      <c r="C286" s="41"/>
      <c r="D286" s="218" t="s">
        <v>133</v>
      </c>
      <c r="E286" s="41"/>
      <c r="F286" s="219" t="s">
        <v>439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133</v>
      </c>
      <c r="AU286" s="18" t="s">
        <v>83</v>
      </c>
    </row>
    <row r="287" s="13" customFormat="1">
      <c r="A287" s="13"/>
      <c r="B287" s="223"/>
      <c r="C287" s="224"/>
      <c r="D287" s="225" t="s">
        <v>135</v>
      </c>
      <c r="E287" s="226" t="s">
        <v>19</v>
      </c>
      <c r="F287" s="227" t="s">
        <v>440</v>
      </c>
      <c r="G287" s="224"/>
      <c r="H287" s="228">
        <v>3178.8899999999999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135</v>
      </c>
      <c r="AU287" s="234" t="s">
        <v>83</v>
      </c>
      <c r="AV287" s="13" t="s">
        <v>83</v>
      </c>
      <c r="AW287" s="13" t="s">
        <v>32</v>
      </c>
      <c r="AX287" s="13" t="s">
        <v>73</v>
      </c>
      <c r="AY287" s="234" t="s">
        <v>124</v>
      </c>
    </row>
    <row r="288" s="14" customFormat="1">
      <c r="A288" s="14"/>
      <c r="B288" s="235"/>
      <c r="C288" s="236"/>
      <c r="D288" s="225" t="s">
        <v>135</v>
      </c>
      <c r="E288" s="237" t="s">
        <v>19</v>
      </c>
      <c r="F288" s="238" t="s">
        <v>137</v>
      </c>
      <c r="G288" s="236"/>
      <c r="H288" s="239">
        <v>3178.8899999999999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135</v>
      </c>
      <c r="AU288" s="245" t="s">
        <v>83</v>
      </c>
      <c r="AV288" s="14" t="s">
        <v>131</v>
      </c>
      <c r="AW288" s="14" t="s">
        <v>32</v>
      </c>
      <c r="AX288" s="14" t="s">
        <v>81</v>
      </c>
      <c r="AY288" s="245" t="s">
        <v>124</v>
      </c>
    </row>
    <row r="289" s="2" customFormat="1" ht="24.15" customHeight="1">
      <c r="A289" s="39"/>
      <c r="B289" s="40"/>
      <c r="C289" s="205" t="s">
        <v>441</v>
      </c>
      <c r="D289" s="205" t="s">
        <v>126</v>
      </c>
      <c r="E289" s="206" t="s">
        <v>442</v>
      </c>
      <c r="F289" s="207" t="s">
        <v>443</v>
      </c>
      <c r="G289" s="208" t="s">
        <v>200</v>
      </c>
      <c r="H289" s="209">
        <v>240.82900000000001</v>
      </c>
      <c r="I289" s="210"/>
      <c r="J289" s="211">
        <f>ROUND(I289*H289,2)</f>
        <v>0</v>
      </c>
      <c r="K289" s="207" t="s">
        <v>130</v>
      </c>
      <c r="L289" s="45"/>
      <c r="M289" s="212" t="s">
        <v>19</v>
      </c>
      <c r="N289" s="213" t="s">
        <v>44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131</v>
      </c>
      <c r="AT289" s="216" t="s">
        <v>126</v>
      </c>
      <c r="AU289" s="216" t="s">
        <v>83</v>
      </c>
      <c r="AY289" s="18" t="s">
        <v>124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131</v>
      </c>
      <c r="BM289" s="216" t="s">
        <v>444</v>
      </c>
    </row>
    <row r="290" s="2" customFormat="1">
      <c r="A290" s="39"/>
      <c r="B290" s="40"/>
      <c r="C290" s="41"/>
      <c r="D290" s="218" t="s">
        <v>133</v>
      </c>
      <c r="E290" s="41"/>
      <c r="F290" s="219" t="s">
        <v>445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133</v>
      </c>
      <c r="AU290" s="18" t="s">
        <v>83</v>
      </c>
    </row>
    <row r="291" s="13" customFormat="1">
      <c r="A291" s="13"/>
      <c r="B291" s="223"/>
      <c r="C291" s="224"/>
      <c r="D291" s="225" t="s">
        <v>135</v>
      </c>
      <c r="E291" s="226" t="s">
        <v>19</v>
      </c>
      <c r="F291" s="227" t="s">
        <v>446</v>
      </c>
      <c r="G291" s="224"/>
      <c r="H291" s="228">
        <v>197.03899999999999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135</v>
      </c>
      <c r="AU291" s="234" t="s">
        <v>83</v>
      </c>
      <c r="AV291" s="13" t="s">
        <v>83</v>
      </c>
      <c r="AW291" s="13" t="s">
        <v>32</v>
      </c>
      <c r="AX291" s="13" t="s">
        <v>73</v>
      </c>
      <c r="AY291" s="234" t="s">
        <v>124</v>
      </c>
    </row>
    <row r="292" s="13" customFormat="1">
      <c r="A292" s="13"/>
      <c r="B292" s="223"/>
      <c r="C292" s="224"/>
      <c r="D292" s="225" t="s">
        <v>135</v>
      </c>
      <c r="E292" s="226" t="s">
        <v>19</v>
      </c>
      <c r="F292" s="227" t="s">
        <v>447</v>
      </c>
      <c r="G292" s="224"/>
      <c r="H292" s="228">
        <v>43.789999999999999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135</v>
      </c>
      <c r="AU292" s="234" t="s">
        <v>83</v>
      </c>
      <c r="AV292" s="13" t="s">
        <v>83</v>
      </c>
      <c r="AW292" s="13" t="s">
        <v>32</v>
      </c>
      <c r="AX292" s="13" t="s">
        <v>73</v>
      </c>
      <c r="AY292" s="234" t="s">
        <v>124</v>
      </c>
    </row>
    <row r="293" s="14" customFormat="1">
      <c r="A293" s="14"/>
      <c r="B293" s="235"/>
      <c r="C293" s="236"/>
      <c r="D293" s="225" t="s">
        <v>135</v>
      </c>
      <c r="E293" s="237" t="s">
        <v>19</v>
      </c>
      <c r="F293" s="238" t="s">
        <v>137</v>
      </c>
      <c r="G293" s="236"/>
      <c r="H293" s="239">
        <v>240.82899999999998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135</v>
      </c>
      <c r="AU293" s="245" t="s">
        <v>83</v>
      </c>
      <c r="AV293" s="14" t="s">
        <v>131</v>
      </c>
      <c r="AW293" s="14" t="s">
        <v>32</v>
      </c>
      <c r="AX293" s="14" t="s">
        <v>81</v>
      </c>
      <c r="AY293" s="245" t="s">
        <v>124</v>
      </c>
    </row>
    <row r="294" s="2" customFormat="1" ht="24.15" customHeight="1">
      <c r="A294" s="39"/>
      <c r="B294" s="40"/>
      <c r="C294" s="205" t="s">
        <v>448</v>
      </c>
      <c r="D294" s="205" t="s">
        <v>126</v>
      </c>
      <c r="E294" s="206" t="s">
        <v>449</v>
      </c>
      <c r="F294" s="207" t="s">
        <v>437</v>
      </c>
      <c r="G294" s="208" t="s">
        <v>200</v>
      </c>
      <c r="H294" s="209">
        <v>4575.7510000000002</v>
      </c>
      <c r="I294" s="210"/>
      <c r="J294" s="211">
        <f>ROUND(I294*H294,2)</f>
        <v>0</v>
      </c>
      <c r="K294" s="207" t="s">
        <v>130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131</v>
      </c>
      <c r="AT294" s="216" t="s">
        <v>126</v>
      </c>
      <c r="AU294" s="216" t="s">
        <v>83</v>
      </c>
      <c r="AY294" s="18" t="s">
        <v>124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131</v>
      </c>
      <c r="BM294" s="216" t="s">
        <v>450</v>
      </c>
    </row>
    <row r="295" s="2" customFormat="1">
      <c r="A295" s="39"/>
      <c r="B295" s="40"/>
      <c r="C295" s="41"/>
      <c r="D295" s="218" t="s">
        <v>133</v>
      </c>
      <c r="E295" s="41"/>
      <c r="F295" s="219" t="s">
        <v>451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133</v>
      </c>
      <c r="AU295" s="18" t="s">
        <v>83</v>
      </c>
    </row>
    <row r="296" s="13" customFormat="1">
      <c r="A296" s="13"/>
      <c r="B296" s="223"/>
      <c r="C296" s="224"/>
      <c r="D296" s="225" t="s">
        <v>135</v>
      </c>
      <c r="E296" s="226" t="s">
        <v>19</v>
      </c>
      <c r="F296" s="227" t="s">
        <v>452</v>
      </c>
      <c r="G296" s="224"/>
      <c r="H296" s="228">
        <v>4575.7510000000002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135</v>
      </c>
      <c r="AU296" s="234" t="s">
        <v>83</v>
      </c>
      <c r="AV296" s="13" t="s">
        <v>83</v>
      </c>
      <c r="AW296" s="13" t="s">
        <v>32</v>
      </c>
      <c r="AX296" s="13" t="s">
        <v>73</v>
      </c>
      <c r="AY296" s="234" t="s">
        <v>124</v>
      </c>
    </row>
    <row r="297" s="14" customFormat="1">
      <c r="A297" s="14"/>
      <c r="B297" s="235"/>
      <c r="C297" s="236"/>
      <c r="D297" s="225" t="s">
        <v>135</v>
      </c>
      <c r="E297" s="237" t="s">
        <v>19</v>
      </c>
      <c r="F297" s="238" t="s">
        <v>137</v>
      </c>
      <c r="G297" s="236"/>
      <c r="H297" s="239">
        <v>4575.7510000000002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135</v>
      </c>
      <c r="AU297" s="245" t="s">
        <v>83</v>
      </c>
      <c r="AV297" s="14" t="s">
        <v>131</v>
      </c>
      <c r="AW297" s="14" t="s">
        <v>32</v>
      </c>
      <c r="AX297" s="14" t="s">
        <v>81</v>
      </c>
      <c r="AY297" s="245" t="s">
        <v>124</v>
      </c>
    </row>
    <row r="298" s="2" customFormat="1" ht="24.15" customHeight="1">
      <c r="A298" s="39"/>
      <c r="B298" s="40"/>
      <c r="C298" s="205" t="s">
        <v>453</v>
      </c>
      <c r="D298" s="205" t="s">
        <v>126</v>
      </c>
      <c r="E298" s="206" t="s">
        <v>454</v>
      </c>
      <c r="F298" s="207" t="s">
        <v>455</v>
      </c>
      <c r="G298" s="208" t="s">
        <v>200</v>
      </c>
      <c r="H298" s="209">
        <v>750.22799999999995</v>
      </c>
      <c r="I298" s="210"/>
      <c r="J298" s="211">
        <f>ROUND(I298*H298,2)</f>
        <v>0</v>
      </c>
      <c r="K298" s="207" t="s">
        <v>130</v>
      </c>
      <c r="L298" s="45"/>
      <c r="M298" s="212" t="s">
        <v>19</v>
      </c>
      <c r="N298" s="213" t="s">
        <v>44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131</v>
      </c>
      <c r="AT298" s="216" t="s">
        <v>126</v>
      </c>
      <c r="AU298" s="216" t="s">
        <v>83</v>
      </c>
      <c r="AY298" s="18" t="s">
        <v>124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81</v>
      </c>
      <c r="BK298" s="217">
        <f>ROUND(I298*H298,2)</f>
        <v>0</v>
      </c>
      <c r="BL298" s="18" t="s">
        <v>131</v>
      </c>
      <c r="BM298" s="216" t="s">
        <v>456</v>
      </c>
    </row>
    <row r="299" s="2" customFormat="1">
      <c r="A299" s="39"/>
      <c r="B299" s="40"/>
      <c r="C299" s="41"/>
      <c r="D299" s="218" t="s">
        <v>133</v>
      </c>
      <c r="E299" s="41"/>
      <c r="F299" s="219" t="s">
        <v>457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133</v>
      </c>
      <c r="AU299" s="18" t="s">
        <v>83</v>
      </c>
    </row>
    <row r="300" s="13" customFormat="1">
      <c r="A300" s="13"/>
      <c r="B300" s="223"/>
      <c r="C300" s="224"/>
      <c r="D300" s="225" t="s">
        <v>135</v>
      </c>
      <c r="E300" s="226" t="s">
        <v>19</v>
      </c>
      <c r="F300" s="227" t="s">
        <v>458</v>
      </c>
      <c r="G300" s="224"/>
      <c r="H300" s="228">
        <v>750.22799999999995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135</v>
      </c>
      <c r="AU300" s="234" t="s">
        <v>83</v>
      </c>
      <c r="AV300" s="13" t="s">
        <v>83</v>
      </c>
      <c r="AW300" s="13" t="s">
        <v>32</v>
      </c>
      <c r="AX300" s="13" t="s">
        <v>73</v>
      </c>
      <c r="AY300" s="234" t="s">
        <v>124</v>
      </c>
    </row>
    <row r="301" s="14" customFormat="1">
      <c r="A301" s="14"/>
      <c r="B301" s="235"/>
      <c r="C301" s="236"/>
      <c r="D301" s="225" t="s">
        <v>135</v>
      </c>
      <c r="E301" s="237" t="s">
        <v>19</v>
      </c>
      <c r="F301" s="238" t="s">
        <v>137</v>
      </c>
      <c r="G301" s="236"/>
      <c r="H301" s="239">
        <v>750.22799999999995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135</v>
      </c>
      <c r="AU301" s="245" t="s">
        <v>83</v>
      </c>
      <c r="AV301" s="14" t="s">
        <v>131</v>
      </c>
      <c r="AW301" s="14" t="s">
        <v>32</v>
      </c>
      <c r="AX301" s="14" t="s">
        <v>81</v>
      </c>
      <c r="AY301" s="245" t="s">
        <v>124</v>
      </c>
    </row>
    <row r="302" s="2" customFormat="1" ht="24.15" customHeight="1">
      <c r="A302" s="39"/>
      <c r="B302" s="40"/>
      <c r="C302" s="205" t="s">
        <v>459</v>
      </c>
      <c r="D302" s="205" t="s">
        <v>126</v>
      </c>
      <c r="E302" s="206" t="s">
        <v>460</v>
      </c>
      <c r="F302" s="207" t="s">
        <v>461</v>
      </c>
      <c r="G302" s="208" t="s">
        <v>200</v>
      </c>
      <c r="H302" s="209">
        <v>14254.332</v>
      </c>
      <c r="I302" s="210"/>
      <c r="J302" s="211">
        <f>ROUND(I302*H302,2)</f>
        <v>0</v>
      </c>
      <c r="K302" s="207" t="s">
        <v>130</v>
      </c>
      <c r="L302" s="45"/>
      <c r="M302" s="212" t="s">
        <v>19</v>
      </c>
      <c r="N302" s="213" t="s">
        <v>44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131</v>
      </c>
      <c r="AT302" s="216" t="s">
        <v>126</v>
      </c>
      <c r="AU302" s="216" t="s">
        <v>83</v>
      </c>
      <c r="AY302" s="18" t="s">
        <v>124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81</v>
      </c>
      <c r="BK302" s="217">
        <f>ROUND(I302*H302,2)</f>
        <v>0</v>
      </c>
      <c r="BL302" s="18" t="s">
        <v>131</v>
      </c>
      <c r="BM302" s="216" t="s">
        <v>462</v>
      </c>
    </row>
    <row r="303" s="2" customFormat="1">
      <c r="A303" s="39"/>
      <c r="B303" s="40"/>
      <c r="C303" s="41"/>
      <c r="D303" s="218" t="s">
        <v>133</v>
      </c>
      <c r="E303" s="41"/>
      <c r="F303" s="219" t="s">
        <v>463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133</v>
      </c>
      <c r="AU303" s="18" t="s">
        <v>83</v>
      </c>
    </row>
    <row r="304" s="13" customFormat="1">
      <c r="A304" s="13"/>
      <c r="B304" s="223"/>
      <c r="C304" s="224"/>
      <c r="D304" s="225" t="s">
        <v>135</v>
      </c>
      <c r="E304" s="226" t="s">
        <v>19</v>
      </c>
      <c r="F304" s="227" t="s">
        <v>464</v>
      </c>
      <c r="G304" s="224"/>
      <c r="H304" s="228">
        <v>14254.332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135</v>
      </c>
      <c r="AU304" s="234" t="s">
        <v>83</v>
      </c>
      <c r="AV304" s="13" t="s">
        <v>83</v>
      </c>
      <c r="AW304" s="13" t="s">
        <v>32</v>
      </c>
      <c r="AX304" s="13" t="s">
        <v>73</v>
      </c>
      <c r="AY304" s="234" t="s">
        <v>124</v>
      </c>
    </row>
    <row r="305" s="14" customFormat="1">
      <c r="A305" s="14"/>
      <c r="B305" s="235"/>
      <c r="C305" s="236"/>
      <c r="D305" s="225" t="s">
        <v>135</v>
      </c>
      <c r="E305" s="237" t="s">
        <v>19</v>
      </c>
      <c r="F305" s="238" t="s">
        <v>137</v>
      </c>
      <c r="G305" s="236"/>
      <c r="H305" s="239">
        <v>14254.332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135</v>
      </c>
      <c r="AU305" s="245" t="s">
        <v>83</v>
      </c>
      <c r="AV305" s="14" t="s">
        <v>131</v>
      </c>
      <c r="AW305" s="14" t="s">
        <v>32</v>
      </c>
      <c r="AX305" s="14" t="s">
        <v>81</v>
      </c>
      <c r="AY305" s="245" t="s">
        <v>124</v>
      </c>
    </row>
    <row r="306" s="2" customFormat="1" ht="24.15" customHeight="1">
      <c r="A306" s="39"/>
      <c r="B306" s="40"/>
      <c r="C306" s="205" t="s">
        <v>465</v>
      </c>
      <c r="D306" s="205" t="s">
        <v>126</v>
      </c>
      <c r="E306" s="206" t="s">
        <v>466</v>
      </c>
      <c r="F306" s="207" t="s">
        <v>467</v>
      </c>
      <c r="G306" s="208" t="s">
        <v>200</v>
      </c>
      <c r="H306" s="209">
        <v>240.82900000000001</v>
      </c>
      <c r="I306" s="210"/>
      <c r="J306" s="211">
        <f>ROUND(I306*H306,2)</f>
        <v>0</v>
      </c>
      <c r="K306" s="207" t="s">
        <v>130</v>
      </c>
      <c r="L306" s="45"/>
      <c r="M306" s="212" t="s">
        <v>19</v>
      </c>
      <c r="N306" s="213" t="s">
        <v>44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131</v>
      </c>
      <c r="AT306" s="216" t="s">
        <v>126</v>
      </c>
      <c r="AU306" s="216" t="s">
        <v>83</v>
      </c>
      <c r="AY306" s="18" t="s">
        <v>124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131</v>
      </c>
      <c r="BM306" s="216" t="s">
        <v>468</v>
      </c>
    </row>
    <row r="307" s="2" customFormat="1">
      <c r="A307" s="39"/>
      <c r="B307" s="40"/>
      <c r="C307" s="41"/>
      <c r="D307" s="218" t="s">
        <v>133</v>
      </c>
      <c r="E307" s="41"/>
      <c r="F307" s="219" t="s">
        <v>469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133</v>
      </c>
      <c r="AU307" s="18" t="s">
        <v>83</v>
      </c>
    </row>
    <row r="308" s="13" customFormat="1">
      <c r="A308" s="13"/>
      <c r="B308" s="223"/>
      <c r="C308" s="224"/>
      <c r="D308" s="225" t="s">
        <v>135</v>
      </c>
      <c r="E308" s="226" t="s">
        <v>19</v>
      </c>
      <c r="F308" s="227" t="s">
        <v>470</v>
      </c>
      <c r="G308" s="224"/>
      <c r="H308" s="228">
        <v>197.03899999999999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135</v>
      </c>
      <c r="AU308" s="234" t="s">
        <v>83</v>
      </c>
      <c r="AV308" s="13" t="s">
        <v>83</v>
      </c>
      <c r="AW308" s="13" t="s">
        <v>32</v>
      </c>
      <c r="AX308" s="13" t="s">
        <v>73</v>
      </c>
      <c r="AY308" s="234" t="s">
        <v>124</v>
      </c>
    </row>
    <row r="309" s="13" customFormat="1">
      <c r="A309" s="13"/>
      <c r="B309" s="223"/>
      <c r="C309" s="224"/>
      <c r="D309" s="225" t="s">
        <v>135</v>
      </c>
      <c r="E309" s="226" t="s">
        <v>19</v>
      </c>
      <c r="F309" s="227" t="s">
        <v>447</v>
      </c>
      <c r="G309" s="224"/>
      <c r="H309" s="228">
        <v>43.789999999999999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135</v>
      </c>
      <c r="AU309" s="234" t="s">
        <v>83</v>
      </c>
      <c r="AV309" s="13" t="s">
        <v>83</v>
      </c>
      <c r="AW309" s="13" t="s">
        <v>32</v>
      </c>
      <c r="AX309" s="13" t="s">
        <v>73</v>
      </c>
      <c r="AY309" s="234" t="s">
        <v>124</v>
      </c>
    </row>
    <row r="310" s="14" customFormat="1">
      <c r="A310" s="14"/>
      <c r="B310" s="235"/>
      <c r="C310" s="236"/>
      <c r="D310" s="225" t="s">
        <v>135</v>
      </c>
      <c r="E310" s="237" t="s">
        <v>19</v>
      </c>
      <c r="F310" s="238" t="s">
        <v>137</v>
      </c>
      <c r="G310" s="236"/>
      <c r="H310" s="239">
        <v>240.82899999999998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135</v>
      </c>
      <c r="AU310" s="245" t="s">
        <v>83</v>
      </c>
      <c r="AV310" s="14" t="s">
        <v>131</v>
      </c>
      <c r="AW310" s="14" t="s">
        <v>32</v>
      </c>
      <c r="AX310" s="14" t="s">
        <v>81</v>
      </c>
      <c r="AY310" s="245" t="s">
        <v>124</v>
      </c>
    </row>
    <row r="311" s="2" customFormat="1" ht="24.15" customHeight="1">
      <c r="A311" s="39"/>
      <c r="B311" s="40"/>
      <c r="C311" s="205" t="s">
        <v>471</v>
      </c>
      <c r="D311" s="205" t="s">
        <v>126</v>
      </c>
      <c r="E311" s="206" t="s">
        <v>472</v>
      </c>
      <c r="F311" s="207" t="s">
        <v>199</v>
      </c>
      <c r="G311" s="208" t="s">
        <v>200</v>
      </c>
      <c r="H311" s="209">
        <v>167.31</v>
      </c>
      <c r="I311" s="210"/>
      <c r="J311" s="211">
        <f>ROUND(I311*H311,2)</f>
        <v>0</v>
      </c>
      <c r="K311" s="207" t="s">
        <v>130</v>
      </c>
      <c r="L311" s="45"/>
      <c r="M311" s="212" t="s">
        <v>19</v>
      </c>
      <c r="N311" s="213" t="s">
        <v>44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131</v>
      </c>
      <c r="AT311" s="216" t="s">
        <v>126</v>
      </c>
      <c r="AU311" s="216" t="s">
        <v>83</v>
      </c>
      <c r="AY311" s="18" t="s">
        <v>124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81</v>
      </c>
      <c r="BK311" s="217">
        <f>ROUND(I311*H311,2)</f>
        <v>0</v>
      </c>
      <c r="BL311" s="18" t="s">
        <v>131</v>
      </c>
      <c r="BM311" s="216" t="s">
        <v>473</v>
      </c>
    </row>
    <row r="312" s="2" customFormat="1">
      <c r="A312" s="39"/>
      <c r="B312" s="40"/>
      <c r="C312" s="41"/>
      <c r="D312" s="218" t="s">
        <v>133</v>
      </c>
      <c r="E312" s="41"/>
      <c r="F312" s="219" t="s">
        <v>474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133</v>
      </c>
      <c r="AU312" s="18" t="s">
        <v>83</v>
      </c>
    </row>
    <row r="313" s="13" customFormat="1">
      <c r="A313" s="13"/>
      <c r="B313" s="223"/>
      <c r="C313" s="224"/>
      <c r="D313" s="225" t="s">
        <v>135</v>
      </c>
      <c r="E313" s="226" t="s">
        <v>19</v>
      </c>
      <c r="F313" s="227" t="s">
        <v>433</v>
      </c>
      <c r="G313" s="224"/>
      <c r="H313" s="228">
        <v>40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135</v>
      </c>
      <c r="AU313" s="234" t="s">
        <v>83</v>
      </c>
      <c r="AV313" s="13" t="s">
        <v>83</v>
      </c>
      <c r="AW313" s="13" t="s">
        <v>32</v>
      </c>
      <c r="AX313" s="13" t="s">
        <v>73</v>
      </c>
      <c r="AY313" s="234" t="s">
        <v>124</v>
      </c>
    </row>
    <row r="314" s="13" customFormat="1">
      <c r="A314" s="13"/>
      <c r="B314" s="223"/>
      <c r="C314" s="224"/>
      <c r="D314" s="225" t="s">
        <v>135</v>
      </c>
      <c r="E314" s="226" t="s">
        <v>19</v>
      </c>
      <c r="F314" s="227" t="s">
        <v>434</v>
      </c>
      <c r="G314" s="224"/>
      <c r="H314" s="228">
        <v>127.31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135</v>
      </c>
      <c r="AU314" s="234" t="s">
        <v>83</v>
      </c>
      <c r="AV314" s="13" t="s">
        <v>83</v>
      </c>
      <c r="AW314" s="13" t="s">
        <v>32</v>
      </c>
      <c r="AX314" s="13" t="s">
        <v>73</v>
      </c>
      <c r="AY314" s="234" t="s">
        <v>124</v>
      </c>
    </row>
    <row r="315" s="14" customFormat="1">
      <c r="A315" s="14"/>
      <c r="B315" s="235"/>
      <c r="C315" s="236"/>
      <c r="D315" s="225" t="s">
        <v>135</v>
      </c>
      <c r="E315" s="237" t="s">
        <v>19</v>
      </c>
      <c r="F315" s="238" t="s">
        <v>137</v>
      </c>
      <c r="G315" s="236"/>
      <c r="H315" s="239">
        <v>167.31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135</v>
      </c>
      <c r="AU315" s="245" t="s">
        <v>83</v>
      </c>
      <c r="AV315" s="14" t="s">
        <v>131</v>
      </c>
      <c r="AW315" s="14" t="s">
        <v>32</v>
      </c>
      <c r="AX315" s="14" t="s">
        <v>81</v>
      </c>
      <c r="AY315" s="245" t="s">
        <v>124</v>
      </c>
    </row>
    <row r="316" s="2" customFormat="1" ht="24.15" customHeight="1">
      <c r="A316" s="39"/>
      <c r="B316" s="40"/>
      <c r="C316" s="205" t="s">
        <v>475</v>
      </c>
      <c r="D316" s="205" t="s">
        <v>126</v>
      </c>
      <c r="E316" s="206" t="s">
        <v>476</v>
      </c>
      <c r="F316" s="207" t="s">
        <v>477</v>
      </c>
      <c r="G316" s="208" t="s">
        <v>200</v>
      </c>
      <c r="H316" s="209">
        <v>750.22799999999995</v>
      </c>
      <c r="I316" s="210"/>
      <c r="J316" s="211">
        <f>ROUND(I316*H316,2)</f>
        <v>0</v>
      </c>
      <c r="K316" s="207" t="s">
        <v>130</v>
      </c>
      <c r="L316" s="45"/>
      <c r="M316" s="212" t="s">
        <v>19</v>
      </c>
      <c r="N316" s="213" t="s">
        <v>44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131</v>
      </c>
      <c r="AT316" s="216" t="s">
        <v>126</v>
      </c>
      <c r="AU316" s="216" t="s">
        <v>83</v>
      </c>
      <c r="AY316" s="18" t="s">
        <v>124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131</v>
      </c>
      <c r="BM316" s="216" t="s">
        <v>478</v>
      </c>
    </row>
    <row r="317" s="2" customFormat="1">
      <c r="A317" s="39"/>
      <c r="B317" s="40"/>
      <c r="C317" s="41"/>
      <c r="D317" s="218" t="s">
        <v>133</v>
      </c>
      <c r="E317" s="41"/>
      <c r="F317" s="219" t="s">
        <v>479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133</v>
      </c>
      <c r="AU317" s="18" t="s">
        <v>83</v>
      </c>
    </row>
    <row r="318" s="13" customFormat="1">
      <c r="A318" s="13"/>
      <c r="B318" s="223"/>
      <c r="C318" s="224"/>
      <c r="D318" s="225" t="s">
        <v>135</v>
      </c>
      <c r="E318" s="226" t="s">
        <v>19</v>
      </c>
      <c r="F318" s="227" t="s">
        <v>458</v>
      </c>
      <c r="G318" s="224"/>
      <c r="H318" s="228">
        <v>750.22799999999995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135</v>
      </c>
      <c r="AU318" s="234" t="s">
        <v>83</v>
      </c>
      <c r="AV318" s="13" t="s">
        <v>83</v>
      </c>
      <c r="AW318" s="13" t="s">
        <v>32</v>
      </c>
      <c r="AX318" s="13" t="s">
        <v>73</v>
      </c>
      <c r="AY318" s="234" t="s">
        <v>124</v>
      </c>
    </row>
    <row r="319" s="14" customFormat="1">
      <c r="A319" s="14"/>
      <c r="B319" s="235"/>
      <c r="C319" s="236"/>
      <c r="D319" s="225" t="s">
        <v>135</v>
      </c>
      <c r="E319" s="237" t="s">
        <v>19</v>
      </c>
      <c r="F319" s="238" t="s">
        <v>137</v>
      </c>
      <c r="G319" s="236"/>
      <c r="H319" s="239">
        <v>750.22799999999995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135</v>
      </c>
      <c r="AU319" s="245" t="s">
        <v>83</v>
      </c>
      <c r="AV319" s="14" t="s">
        <v>131</v>
      </c>
      <c r="AW319" s="14" t="s">
        <v>32</v>
      </c>
      <c r="AX319" s="14" t="s">
        <v>81</v>
      </c>
      <c r="AY319" s="245" t="s">
        <v>124</v>
      </c>
    </row>
    <row r="320" s="12" customFormat="1" ht="22.8" customHeight="1">
      <c r="A320" s="12"/>
      <c r="B320" s="189"/>
      <c r="C320" s="190"/>
      <c r="D320" s="191" t="s">
        <v>72</v>
      </c>
      <c r="E320" s="203" t="s">
        <v>480</v>
      </c>
      <c r="F320" s="203" t="s">
        <v>481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SUM(P321:P326)</f>
        <v>0</v>
      </c>
      <c r="Q320" s="197"/>
      <c r="R320" s="198">
        <f>SUM(R321:R326)</f>
        <v>0</v>
      </c>
      <c r="S320" s="197"/>
      <c r="T320" s="199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0" t="s">
        <v>81</v>
      </c>
      <c r="AT320" s="201" t="s">
        <v>72</v>
      </c>
      <c r="AU320" s="201" t="s">
        <v>81</v>
      </c>
      <c r="AY320" s="200" t="s">
        <v>124</v>
      </c>
      <c r="BK320" s="202">
        <f>SUM(BK321:BK326)</f>
        <v>0</v>
      </c>
    </row>
    <row r="321" s="2" customFormat="1" ht="24.15" customHeight="1">
      <c r="A321" s="39"/>
      <c r="B321" s="40"/>
      <c r="C321" s="205" t="s">
        <v>482</v>
      </c>
      <c r="D321" s="205" t="s">
        <v>126</v>
      </c>
      <c r="E321" s="206" t="s">
        <v>483</v>
      </c>
      <c r="F321" s="207" t="s">
        <v>484</v>
      </c>
      <c r="G321" s="208" t="s">
        <v>200</v>
      </c>
      <c r="H321" s="209">
        <v>152.71799999999999</v>
      </c>
      <c r="I321" s="210"/>
      <c r="J321" s="211">
        <f>ROUND(I321*H321,2)</f>
        <v>0</v>
      </c>
      <c r="K321" s="207" t="s">
        <v>130</v>
      </c>
      <c r="L321" s="45"/>
      <c r="M321" s="212" t="s">
        <v>19</v>
      </c>
      <c r="N321" s="213" t="s">
        <v>44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131</v>
      </c>
      <c r="AT321" s="216" t="s">
        <v>126</v>
      </c>
      <c r="AU321" s="216" t="s">
        <v>83</v>
      </c>
      <c r="AY321" s="18" t="s">
        <v>124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81</v>
      </c>
      <c r="BK321" s="217">
        <f>ROUND(I321*H321,2)</f>
        <v>0</v>
      </c>
      <c r="BL321" s="18" t="s">
        <v>131</v>
      </c>
      <c r="BM321" s="216" t="s">
        <v>485</v>
      </c>
    </row>
    <row r="322" s="2" customFormat="1">
      <c r="A322" s="39"/>
      <c r="B322" s="40"/>
      <c r="C322" s="41"/>
      <c r="D322" s="218" t="s">
        <v>133</v>
      </c>
      <c r="E322" s="41"/>
      <c r="F322" s="219" t="s">
        <v>486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133</v>
      </c>
      <c r="AU322" s="18" t="s">
        <v>83</v>
      </c>
    </row>
    <row r="323" s="2" customFormat="1" ht="24.15" customHeight="1">
      <c r="A323" s="39"/>
      <c r="B323" s="40"/>
      <c r="C323" s="205" t="s">
        <v>487</v>
      </c>
      <c r="D323" s="205" t="s">
        <v>126</v>
      </c>
      <c r="E323" s="206" t="s">
        <v>488</v>
      </c>
      <c r="F323" s="207" t="s">
        <v>489</v>
      </c>
      <c r="G323" s="208" t="s">
        <v>200</v>
      </c>
      <c r="H323" s="209">
        <v>2901.6419999999998</v>
      </c>
      <c r="I323" s="210"/>
      <c r="J323" s="211">
        <f>ROUND(I323*H323,2)</f>
        <v>0</v>
      </c>
      <c r="K323" s="207" t="s">
        <v>130</v>
      </c>
      <c r="L323" s="45"/>
      <c r="M323" s="212" t="s">
        <v>19</v>
      </c>
      <c r="N323" s="213" t="s">
        <v>44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131</v>
      </c>
      <c r="AT323" s="216" t="s">
        <v>126</v>
      </c>
      <c r="AU323" s="216" t="s">
        <v>83</v>
      </c>
      <c r="AY323" s="18" t="s">
        <v>124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81</v>
      </c>
      <c r="BK323" s="217">
        <f>ROUND(I323*H323,2)</f>
        <v>0</v>
      </c>
      <c r="BL323" s="18" t="s">
        <v>131</v>
      </c>
      <c r="BM323" s="216" t="s">
        <v>490</v>
      </c>
    </row>
    <row r="324" s="2" customFormat="1">
      <c r="A324" s="39"/>
      <c r="B324" s="40"/>
      <c r="C324" s="41"/>
      <c r="D324" s="218" t="s">
        <v>133</v>
      </c>
      <c r="E324" s="41"/>
      <c r="F324" s="219" t="s">
        <v>491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133</v>
      </c>
      <c r="AU324" s="18" t="s">
        <v>83</v>
      </c>
    </row>
    <row r="325" s="13" customFormat="1">
      <c r="A325" s="13"/>
      <c r="B325" s="223"/>
      <c r="C325" s="224"/>
      <c r="D325" s="225" t="s">
        <v>135</v>
      </c>
      <c r="E325" s="226" t="s">
        <v>19</v>
      </c>
      <c r="F325" s="227" t="s">
        <v>492</v>
      </c>
      <c r="G325" s="224"/>
      <c r="H325" s="228">
        <v>2901.6419999999998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135</v>
      </c>
      <c r="AU325" s="234" t="s">
        <v>83</v>
      </c>
      <c r="AV325" s="13" t="s">
        <v>83</v>
      </c>
      <c r="AW325" s="13" t="s">
        <v>32</v>
      </c>
      <c r="AX325" s="13" t="s">
        <v>73</v>
      </c>
      <c r="AY325" s="234" t="s">
        <v>124</v>
      </c>
    </row>
    <row r="326" s="14" customFormat="1">
      <c r="A326" s="14"/>
      <c r="B326" s="235"/>
      <c r="C326" s="236"/>
      <c r="D326" s="225" t="s">
        <v>135</v>
      </c>
      <c r="E326" s="237" t="s">
        <v>19</v>
      </c>
      <c r="F326" s="238" t="s">
        <v>137</v>
      </c>
      <c r="G326" s="236"/>
      <c r="H326" s="239">
        <v>2901.6419999999998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135</v>
      </c>
      <c r="AU326" s="245" t="s">
        <v>83</v>
      </c>
      <c r="AV326" s="14" t="s">
        <v>131</v>
      </c>
      <c r="AW326" s="14" t="s">
        <v>32</v>
      </c>
      <c r="AX326" s="14" t="s">
        <v>81</v>
      </c>
      <c r="AY326" s="245" t="s">
        <v>124</v>
      </c>
    </row>
    <row r="327" s="12" customFormat="1" ht="25.92" customHeight="1">
      <c r="A327" s="12"/>
      <c r="B327" s="189"/>
      <c r="C327" s="190"/>
      <c r="D327" s="191" t="s">
        <v>72</v>
      </c>
      <c r="E327" s="192" t="s">
        <v>493</v>
      </c>
      <c r="F327" s="192" t="s">
        <v>494</v>
      </c>
      <c r="G327" s="190"/>
      <c r="H327" s="190"/>
      <c r="I327" s="193"/>
      <c r="J327" s="194">
        <f>BK327</f>
        <v>0</v>
      </c>
      <c r="K327" s="190"/>
      <c r="L327" s="195"/>
      <c r="M327" s="196"/>
      <c r="N327" s="197"/>
      <c r="O327" s="197"/>
      <c r="P327" s="198">
        <f>P328</f>
        <v>0</v>
      </c>
      <c r="Q327" s="197"/>
      <c r="R327" s="198">
        <f>R328</f>
        <v>0.10489499999999999</v>
      </c>
      <c r="S327" s="197"/>
      <c r="T327" s="199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0" t="s">
        <v>83</v>
      </c>
      <c r="AT327" s="201" t="s">
        <v>72</v>
      </c>
      <c r="AU327" s="201" t="s">
        <v>73</v>
      </c>
      <c r="AY327" s="200" t="s">
        <v>124</v>
      </c>
      <c r="BK327" s="202">
        <f>BK328</f>
        <v>0</v>
      </c>
    </row>
    <row r="328" s="12" customFormat="1" ht="22.8" customHeight="1">
      <c r="A328" s="12"/>
      <c r="B328" s="189"/>
      <c r="C328" s="190"/>
      <c r="D328" s="191" t="s">
        <v>72</v>
      </c>
      <c r="E328" s="203" t="s">
        <v>495</v>
      </c>
      <c r="F328" s="203" t="s">
        <v>496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SUM(P329:P341)</f>
        <v>0</v>
      </c>
      <c r="Q328" s="197"/>
      <c r="R328" s="198">
        <f>SUM(R329:R341)</f>
        <v>0.10489499999999999</v>
      </c>
      <c r="S328" s="197"/>
      <c r="T328" s="199">
        <f>SUM(T329:T341)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0" t="s">
        <v>83</v>
      </c>
      <c r="AT328" s="201" t="s">
        <v>72</v>
      </c>
      <c r="AU328" s="201" t="s">
        <v>81</v>
      </c>
      <c r="AY328" s="200" t="s">
        <v>124</v>
      </c>
      <c r="BK328" s="202">
        <f>SUM(BK329:BK341)</f>
        <v>0</v>
      </c>
    </row>
    <row r="329" s="2" customFormat="1" ht="16.5" customHeight="1">
      <c r="A329" s="39"/>
      <c r="B329" s="40"/>
      <c r="C329" s="205" t="s">
        <v>497</v>
      </c>
      <c r="D329" s="205" t="s">
        <v>126</v>
      </c>
      <c r="E329" s="206" t="s">
        <v>498</v>
      </c>
      <c r="F329" s="207" t="s">
        <v>499</v>
      </c>
      <c r="G329" s="208" t="s">
        <v>129</v>
      </c>
      <c r="H329" s="209">
        <v>300</v>
      </c>
      <c r="I329" s="210"/>
      <c r="J329" s="211">
        <f>ROUND(I329*H329,2)</f>
        <v>0</v>
      </c>
      <c r="K329" s="207" t="s">
        <v>130</v>
      </c>
      <c r="L329" s="45"/>
      <c r="M329" s="212" t="s">
        <v>19</v>
      </c>
      <c r="N329" s="213" t="s">
        <v>44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222</v>
      </c>
      <c r="AT329" s="216" t="s">
        <v>126</v>
      </c>
      <c r="AU329" s="216" t="s">
        <v>83</v>
      </c>
      <c r="AY329" s="18" t="s">
        <v>124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81</v>
      </c>
      <c r="BK329" s="217">
        <f>ROUND(I329*H329,2)</f>
        <v>0</v>
      </c>
      <c r="BL329" s="18" t="s">
        <v>222</v>
      </c>
      <c r="BM329" s="216" t="s">
        <v>500</v>
      </c>
    </row>
    <row r="330" s="2" customFormat="1">
      <c r="A330" s="39"/>
      <c r="B330" s="40"/>
      <c r="C330" s="41"/>
      <c r="D330" s="218" t="s">
        <v>133</v>
      </c>
      <c r="E330" s="41"/>
      <c r="F330" s="219" t="s">
        <v>501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133</v>
      </c>
      <c r="AU330" s="18" t="s">
        <v>83</v>
      </c>
    </row>
    <row r="331" s="13" customFormat="1">
      <c r="A331" s="13"/>
      <c r="B331" s="223"/>
      <c r="C331" s="224"/>
      <c r="D331" s="225" t="s">
        <v>135</v>
      </c>
      <c r="E331" s="226" t="s">
        <v>19</v>
      </c>
      <c r="F331" s="227" t="s">
        <v>502</v>
      </c>
      <c r="G331" s="224"/>
      <c r="H331" s="228">
        <v>300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135</v>
      </c>
      <c r="AU331" s="234" t="s">
        <v>83</v>
      </c>
      <c r="AV331" s="13" t="s">
        <v>83</v>
      </c>
      <c r="AW331" s="13" t="s">
        <v>32</v>
      </c>
      <c r="AX331" s="13" t="s">
        <v>73</v>
      </c>
      <c r="AY331" s="234" t="s">
        <v>124</v>
      </c>
    </row>
    <row r="332" s="14" customFormat="1">
      <c r="A332" s="14"/>
      <c r="B332" s="235"/>
      <c r="C332" s="236"/>
      <c r="D332" s="225" t="s">
        <v>135</v>
      </c>
      <c r="E332" s="237" t="s">
        <v>19</v>
      </c>
      <c r="F332" s="238" t="s">
        <v>137</v>
      </c>
      <c r="G332" s="236"/>
      <c r="H332" s="239">
        <v>300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135</v>
      </c>
      <c r="AU332" s="245" t="s">
        <v>83</v>
      </c>
      <c r="AV332" s="14" t="s">
        <v>131</v>
      </c>
      <c r="AW332" s="14" t="s">
        <v>32</v>
      </c>
      <c r="AX332" s="14" t="s">
        <v>81</v>
      </c>
      <c r="AY332" s="245" t="s">
        <v>124</v>
      </c>
    </row>
    <row r="333" s="2" customFormat="1" ht="16.5" customHeight="1">
      <c r="A333" s="39"/>
      <c r="B333" s="40"/>
      <c r="C333" s="246" t="s">
        <v>503</v>
      </c>
      <c r="D333" s="246" t="s">
        <v>216</v>
      </c>
      <c r="E333" s="247" t="s">
        <v>504</v>
      </c>
      <c r="F333" s="248" t="s">
        <v>505</v>
      </c>
      <c r="G333" s="249" t="s">
        <v>129</v>
      </c>
      <c r="H333" s="250">
        <v>349.64999999999998</v>
      </c>
      <c r="I333" s="251"/>
      <c r="J333" s="252">
        <f>ROUND(I333*H333,2)</f>
        <v>0</v>
      </c>
      <c r="K333" s="248" t="s">
        <v>130</v>
      </c>
      <c r="L333" s="253"/>
      <c r="M333" s="254" t="s">
        <v>19</v>
      </c>
      <c r="N333" s="255" t="s">
        <v>44</v>
      </c>
      <c r="O333" s="85"/>
      <c r="P333" s="214">
        <f>O333*H333</f>
        <v>0</v>
      </c>
      <c r="Q333" s="214">
        <v>0.00029999999999999997</v>
      </c>
      <c r="R333" s="214">
        <f>Q333*H333</f>
        <v>0.10489499999999999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315</v>
      </c>
      <c r="AT333" s="216" t="s">
        <v>216</v>
      </c>
      <c r="AU333" s="216" t="s">
        <v>83</v>
      </c>
      <c r="AY333" s="18" t="s">
        <v>124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81</v>
      </c>
      <c r="BK333" s="217">
        <f>ROUND(I333*H333,2)</f>
        <v>0</v>
      </c>
      <c r="BL333" s="18" t="s">
        <v>222</v>
      </c>
      <c r="BM333" s="216" t="s">
        <v>506</v>
      </c>
    </row>
    <row r="334" s="13" customFormat="1">
      <c r="A334" s="13"/>
      <c r="B334" s="223"/>
      <c r="C334" s="224"/>
      <c r="D334" s="225" t="s">
        <v>135</v>
      </c>
      <c r="E334" s="226" t="s">
        <v>19</v>
      </c>
      <c r="F334" s="227" t="s">
        <v>507</v>
      </c>
      <c r="G334" s="224"/>
      <c r="H334" s="228">
        <v>349.64999999999998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135</v>
      </c>
      <c r="AU334" s="234" t="s">
        <v>83</v>
      </c>
      <c r="AV334" s="13" t="s">
        <v>83</v>
      </c>
      <c r="AW334" s="13" t="s">
        <v>32</v>
      </c>
      <c r="AX334" s="13" t="s">
        <v>73</v>
      </c>
      <c r="AY334" s="234" t="s">
        <v>124</v>
      </c>
    </row>
    <row r="335" s="14" customFormat="1">
      <c r="A335" s="14"/>
      <c r="B335" s="235"/>
      <c r="C335" s="236"/>
      <c r="D335" s="225" t="s">
        <v>135</v>
      </c>
      <c r="E335" s="237" t="s">
        <v>19</v>
      </c>
      <c r="F335" s="238" t="s">
        <v>137</v>
      </c>
      <c r="G335" s="236"/>
      <c r="H335" s="239">
        <v>349.64999999999998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135</v>
      </c>
      <c r="AU335" s="245" t="s">
        <v>83</v>
      </c>
      <c r="AV335" s="14" t="s">
        <v>131</v>
      </c>
      <c r="AW335" s="14" t="s">
        <v>32</v>
      </c>
      <c r="AX335" s="14" t="s">
        <v>81</v>
      </c>
      <c r="AY335" s="245" t="s">
        <v>124</v>
      </c>
    </row>
    <row r="336" s="2" customFormat="1" ht="33" customHeight="1">
      <c r="A336" s="39"/>
      <c r="B336" s="40"/>
      <c r="C336" s="205" t="s">
        <v>508</v>
      </c>
      <c r="D336" s="205" t="s">
        <v>126</v>
      </c>
      <c r="E336" s="206" t="s">
        <v>509</v>
      </c>
      <c r="F336" s="207" t="s">
        <v>510</v>
      </c>
      <c r="G336" s="208" t="s">
        <v>200</v>
      </c>
      <c r="H336" s="209">
        <v>0.105</v>
      </c>
      <c r="I336" s="210"/>
      <c r="J336" s="211">
        <f>ROUND(I336*H336,2)</f>
        <v>0</v>
      </c>
      <c r="K336" s="207" t="s">
        <v>130</v>
      </c>
      <c r="L336" s="45"/>
      <c r="M336" s="212" t="s">
        <v>19</v>
      </c>
      <c r="N336" s="213" t="s">
        <v>44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222</v>
      </c>
      <c r="AT336" s="216" t="s">
        <v>126</v>
      </c>
      <c r="AU336" s="216" t="s">
        <v>83</v>
      </c>
      <c r="AY336" s="18" t="s">
        <v>124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81</v>
      </c>
      <c r="BK336" s="217">
        <f>ROUND(I336*H336,2)</f>
        <v>0</v>
      </c>
      <c r="BL336" s="18" t="s">
        <v>222</v>
      </c>
      <c r="BM336" s="216" t="s">
        <v>511</v>
      </c>
    </row>
    <row r="337" s="2" customFormat="1">
      <c r="A337" s="39"/>
      <c r="B337" s="40"/>
      <c r="C337" s="41"/>
      <c r="D337" s="218" t="s">
        <v>133</v>
      </c>
      <c r="E337" s="41"/>
      <c r="F337" s="219" t="s">
        <v>512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133</v>
      </c>
      <c r="AU337" s="18" t="s">
        <v>83</v>
      </c>
    </row>
    <row r="338" s="2" customFormat="1" ht="37.8" customHeight="1">
      <c r="A338" s="39"/>
      <c r="B338" s="40"/>
      <c r="C338" s="205" t="s">
        <v>513</v>
      </c>
      <c r="D338" s="205" t="s">
        <v>126</v>
      </c>
      <c r="E338" s="206" t="s">
        <v>514</v>
      </c>
      <c r="F338" s="207" t="s">
        <v>515</v>
      </c>
      <c r="G338" s="208" t="s">
        <v>200</v>
      </c>
      <c r="H338" s="209">
        <v>1.05</v>
      </c>
      <c r="I338" s="210"/>
      <c r="J338" s="211">
        <f>ROUND(I338*H338,2)</f>
        <v>0</v>
      </c>
      <c r="K338" s="207" t="s">
        <v>130</v>
      </c>
      <c r="L338" s="45"/>
      <c r="M338" s="212" t="s">
        <v>19</v>
      </c>
      <c r="N338" s="213" t="s">
        <v>44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222</v>
      </c>
      <c r="AT338" s="216" t="s">
        <v>126</v>
      </c>
      <c r="AU338" s="216" t="s">
        <v>83</v>
      </c>
      <c r="AY338" s="18" t="s">
        <v>124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81</v>
      </c>
      <c r="BK338" s="217">
        <f>ROUND(I338*H338,2)</f>
        <v>0</v>
      </c>
      <c r="BL338" s="18" t="s">
        <v>222</v>
      </c>
      <c r="BM338" s="216" t="s">
        <v>516</v>
      </c>
    </row>
    <row r="339" s="2" customFormat="1">
      <c r="A339" s="39"/>
      <c r="B339" s="40"/>
      <c r="C339" s="41"/>
      <c r="D339" s="218" t="s">
        <v>133</v>
      </c>
      <c r="E339" s="41"/>
      <c r="F339" s="219" t="s">
        <v>517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133</v>
      </c>
      <c r="AU339" s="18" t="s">
        <v>83</v>
      </c>
    </row>
    <row r="340" s="13" customFormat="1">
      <c r="A340" s="13"/>
      <c r="B340" s="223"/>
      <c r="C340" s="224"/>
      <c r="D340" s="225" t="s">
        <v>135</v>
      </c>
      <c r="E340" s="226" t="s">
        <v>19</v>
      </c>
      <c r="F340" s="227" t="s">
        <v>518</v>
      </c>
      <c r="G340" s="224"/>
      <c r="H340" s="228">
        <v>1.05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135</v>
      </c>
      <c r="AU340" s="234" t="s">
        <v>83</v>
      </c>
      <c r="AV340" s="13" t="s">
        <v>83</v>
      </c>
      <c r="AW340" s="13" t="s">
        <v>32</v>
      </c>
      <c r="AX340" s="13" t="s">
        <v>73</v>
      </c>
      <c r="AY340" s="234" t="s">
        <v>124</v>
      </c>
    </row>
    <row r="341" s="14" customFormat="1">
      <c r="A341" s="14"/>
      <c r="B341" s="235"/>
      <c r="C341" s="236"/>
      <c r="D341" s="225" t="s">
        <v>135</v>
      </c>
      <c r="E341" s="237" t="s">
        <v>19</v>
      </c>
      <c r="F341" s="238" t="s">
        <v>137</v>
      </c>
      <c r="G341" s="236"/>
      <c r="H341" s="239">
        <v>1.05</v>
      </c>
      <c r="I341" s="240"/>
      <c r="J341" s="236"/>
      <c r="K341" s="236"/>
      <c r="L341" s="241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135</v>
      </c>
      <c r="AU341" s="245" t="s">
        <v>83</v>
      </c>
      <c r="AV341" s="14" t="s">
        <v>131</v>
      </c>
      <c r="AW341" s="14" t="s">
        <v>32</v>
      </c>
      <c r="AX341" s="14" t="s">
        <v>81</v>
      </c>
      <c r="AY341" s="245" t="s">
        <v>124</v>
      </c>
    </row>
    <row r="342" s="2" customFormat="1" ht="6.96" customHeight="1">
      <c r="A342" s="39"/>
      <c r="B342" s="60"/>
      <c r="C342" s="61"/>
      <c r="D342" s="61"/>
      <c r="E342" s="61"/>
      <c r="F342" s="61"/>
      <c r="G342" s="61"/>
      <c r="H342" s="61"/>
      <c r="I342" s="61"/>
      <c r="J342" s="61"/>
      <c r="K342" s="61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K6H53au1XtCuMubjnSz5e6K1Y1b6QYd/Yi2Kkger2S5/8TbrElgcrbuEY/rSaZu5fi93ejttZSYm37k97gtyXw==" hashValue="tiMKHUthA6jdMIS94OSPTyZ2KQ59FH89vE8KEz1kIigUKLbzloMHql7zIWnMbL19M+y0c8g6kI4SuIkv2ogZAQ==" algorithmName="SHA-512" password="CC35"/>
  <autoFilter ref="C87:K34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3106123"/>
    <hyperlink ref="F96" r:id="rId2" display="https://podminky.urs.cz/item/CS_URS_2025_01/113106171"/>
    <hyperlink ref="F100" r:id="rId3" display="https://podminky.urs.cz/item/CS_URS_2025_01/113107162"/>
    <hyperlink ref="F104" r:id="rId4" display="https://podminky.urs.cz/item/CS_URS_2025_01/113107170"/>
    <hyperlink ref="F108" r:id="rId5" display="https://podminky.urs.cz/item/CS_URS_2025_01/113107222"/>
    <hyperlink ref="F112" r:id="rId6" display="https://podminky.urs.cz/item/CS_URS_2025_01/113107231"/>
    <hyperlink ref="F116" r:id="rId7" display="https://podminky.urs.cz/item/CS_URS_2025_01/113107243"/>
    <hyperlink ref="F120" r:id="rId8" display="https://podminky.urs.cz/item/CS_URS_2025_01/113201112"/>
    <hyperlink ref="F124" r:id="rId9" display="https://podminky.urs.cz/item/CS_URS_2025_01/121112003"/>
    <hyperlink ref="F128" r:id="rId10" display="https://podminky.urs.cz/item/CS_URS_2025_01/162251102"/>
    <hyperlink ref="F132" r:id="rId11" display="https://podminky.urs.cz/item/CS_URS_2025_01/162751119"/>
    <hyperlink ref="F136" r:id="rId12" display="https://podminky.urs.cz/item/CS_URS_2025_01/171201231"/>
    <hyperlink ref="F140" r:id="rId13" display="https://podminky.urs.cz/item/CS_URS_2025_01/171251201"/>
    <hyperlink ref="F144" r:id="rId14" display="https://podminky.urs.cz/item/CS_URS_2025_01/181411131"/>
    <hyperlink ref="F151" r:id="rId15" display="https://podminky.urs.cz/item/CS_URS_2025_01/181951111"/>
    <hyperlink ref="F155" r:id="rId16" display="https://podminky.urs.cz/item/CS_URS_2025_01/182351124"/>
    <hyperlink ref="F163" r:id="rId17" display="https://podminky.urs.cz/item/CS_URS_2025_01/564851111"/>
    <hyperlink ref="F171" r:id="rId18" display="https://podminky.urs.cz/item/CS_URS_2025_01/567122114"/>
    <hyperlink ref="F175" r:id="rId19" display="https://podminky.urs.cz/item/CS_URS_2025_01/573231106"/>
    <hyperlink ref="F179" r:id="rId20" display="https://podminky.urs.cz/item/CS_URS_2025_01/577134111"/>
    <hyperlink ref="F183" r:id="rId21" display="https://podminky.urs.cz/item/CS_URS_2025_01/577165112"/>
    <hyperlink ref="F187" r:id="rId22" display="https://podminky.urs.cz/item/CS_URS_2025_01/596211112"/>
    <hyperlink ref="F194" r:id="rId23" display="https://podminky.urs.cz/item/CS_URS_2025_01/596211211"/>
    <hyperlink ref="F202" r:id="rId24" display="https://podminky.urs.cz/item/CS_URS_2025_01/596212213"/>
    <hyperlink ref="F207" r:id="rId25" display="https://podminky.urs.cz/item/CS_URS_2025_01/899133211"/>
    <hyperlink ref="F223" r:id="rId26" display="https://podminky.urs.cz/item/CS_URS_2025_01/915111111"/>
    <hyperlink ref="F227" r:id="rId27" display="https://podminky.urs.cz/item/CS_URS_2025_01/915131111"/>
    <hyperlink ref="F231" r:id="rId28" display="https://podminky.urs.cz/item/CS_URS_2025_01/915211112"/>
    <hyperlink ref="F233" r:id="rId29" display="https://podminky.urs.cz/item/CS_URS_2025_01/915231112"/>
    <hyperlink ref="F235" r:id="rId30" display="https://podminky.urs.cz/item/CS_URS_2025_01/915611111"/>
    <hyperlink ref="F239" r:id="rId31" display="https://podminky.urs.cz/item/CS_URS_2025_01/915621111"/>
    <hyperlink ref="F243" r:id="rId32" display="https://podminky.urs.cz/item/CS_URS_2025_01/916131113"/>
    <hyperlink ref="F249" r:id="rId33" display="https://podminky.urs.cz/item/CS_URS_2025_01/916991121"/>
    <hyperlink ref="F253" r:id="rId34" display="https://podminky.urs.cz/item/CS_URS_2025_01/919112233"/>
    <hyperlink ref="F257" r:id="rId35" display="https://podminky.urs.cz/item/CS_URS_2025_01/919122132"/>
    <hyperlink ref="F261" r:id="rId36" display="https://podminky.urs.cz/item/CS_URS_2025_01/919735113"/>
    <hyperlink ref="F265" r:id="rId37" display="https://podminky.urs.cz/item/CS_URS_2025_01/938908411"/>
    <hyperlink ref="F269" r:id="rId38" display="https://podminky.urs.cz/item/CS_URS_2025_01/966006261"/>
    <hyperlink ref="F273" r:id="rId39" display="https://podminky.urs.cz/item/CS_URS_2025_01/979054451"/>
    <hyperlink ref="F281" r:id="rId40" display="https://podminky.urs.cz/item/CS_URS_2025_01/997221551"/>
    <hyperlink ref="F286" r:id="rId41" display="https://podminky.urs.cz/item/CS_URS_2025_01/997221559"/>
    <hyperlink ref="F290" r:id="rId42" display="https://podminky.urs.cz/item/CS_URS_2025_01/997221561"/>
    <hyperlink ref="F295" r:id="rId43" display="https://podminky.urs.cz/item/CS_URS_2025_01/997221569"/>
    <hyperlink ref="F299" r:id="rId44" display="https://podminky.urs.cz/item/CS_URS_2025_01/997221571"/>
    <hyperlink ref="F303" r:id="rId45" display="https://podminky.urs.cz/item/CS_URS_2025_01/997221579"/>
    <hyperlink ref="F307" r:id="rId46" display="https://podminky.urs.cz/item/CS_URS_2025_01/997221861"/>
    <hyperlink ref="F312" r:id="rId47" display="https://podminky.urs.cz/item/CS_URS_2025_01/997221873"/>
    <hyperlink ref="F317" r:id="rId48" display="https://podminky.urs.cz/item/CS_URS_2025_01/997221875"/>
    <hyperlink ref="F322" r:id="rId49" display="https://podminky.urs.cz/item/CS_URS_2025_01/998225111"/>
    <hyperlink ref="F324" r:id="rId50" display="https://podminky.urs.cz/item/CS_URS_2025_01/998225191"/>
    <hyperlink ref="F330" r:id="rId51" display="https://podminky.urs.cz/item/CS_URS_2025_01/711161173"/>
    <hyperlink ref="F337" r:id="rId52" display="https://podminky.urs.cz/item/CS_URS_2025_01/998711121"/>
    <hyperlink ref="F339" r:id="rId53" display="https://podminky.urs.cz/item/CS_URS_2025_01/99871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povrchu ulic Vysokovská a Jeřická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519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ROUND((SUM(BE88:BE381)),  2)</f>
        <v>0</v>
      </c>
      <c r="G33" s="39"/>
      <c r="H33" s="39"/>
      <c r="I33" s="149">
        <v>0.20999999999999999</v>
      </c>
      <c r="J33" s="148">
        <f>ROUND(((SUM(BE88:BE381))*I33),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ROUND((SUM(BF88:BF381)),  2)</f>
        <v>0</v>
      </c>
      <c r="G34" s="39"/>
      <c r="H34" s="39"/>
      <c r="I34" s="149">
        <v>0.12</v>
      </c>
      <c r="J34" s="148">
        <f>ROUND(((SUM(BF88:BF381))*I34),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ROUND((SUM(BG88:BG381)),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ROUND((SUM(BH88:BH381)),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ROUND((SUM(BI88:BI381)),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povrchu ulic Vysokovská a Jeřická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100-1 - Oprava povrchu ulice Jeřická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1. 5. 2025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TMI Building s.r.o., Kakosova 1189/8, Praha 5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J175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J231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J241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J320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J360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107</v>
      </c>
      <c r="E67" s="169"/>
      <c r="F67" s="169"/>
      <c r="G67" s="169"/>
      <c r="H67" s="169"/>
      <c r="I67" s="169"/>
      <c r="J67" s="170">
        <f>J367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J368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Oprava povrchu ulic Vysokovská a Jeřická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94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100-1 - Oprava povrchu ulice Jeřická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MČ Praha 20</v>
      </c>
      <c r="G82" s="41"/>
      <c r="H82" s="41"/>
      <c r="I82" s="33" t="s">
        <v>23</v>
      </c>
      <c r="J82" s="73" t="str">
        <f>IF(J12="","",J12)</f>
        <v>1. 5. 2025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31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40.0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33</v>
      </c>
      <c r="J85" s="37" t="str">
        <f>E24</f>
        <v>TMI Building s.r.o., Kakosova 1189/8, Praha 5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110</v>
      </c>
      <c r="D87" s="181" t="s">
        <v>58</v>
      </c>
      <c r="E87" s="181" t="s">
        <v>54</v>
      </c>
      <c r="F87" s="181" t="s">
        <v>55</v>
      </c>
      <c r="G87" s="181" t="s">
        <v>111</v>
      </c>
      <c r="H87" s="181" t="s">
        <v>112</v>
      </c>
      <c r="I87" s="181" t="s">
        <v>113</v>
      </c>
      <c r="J87" s="181" t="s">
        <v>98</v>
      </c>
      <c r="K87" s="182" t="s">
        <v>114</v>
      </c>
      <c r="L87" s="183"/>
      <c r="M87" s="93" t="s">
        <v>19</v>
      </c>
      <c r="N87" s="94" t="s">
        <v>43</v>
      </c>
      <c r="O87" s="94" t="s">
        <v>115</v>
      </c>
      <c r="P87" s="94" t="s">
        <v>116</v>
      </c>
      <c r="Q87" s="94" t="s">
        <v>117</v>
      </c>
      <c r="R87" s="94" t="s">
        <v>118</v>
      </c>
      <c r="S87" s="94" t="s">
        <v>119</v>
      </c>
      <c r="T87" s="95" t="s">
        <v>120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121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P89+P367</f>
        <v>0</v>
      </c>
      <c r="Q88" s="97"/>
      <c r="R88" s="186">
        <f>R89+R367</f>
        <v>617.61076456000012</v>
      </c>
      <c r="S88" s="97"/>
      <c r="T88" s="187">
        <f>T89+T367</f>
        <v>1561.2682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72</v>
      </c>
      <c r="AU88" s="18" t="s">
        <v>99</v>
      </c>
      <c r="BK88" s="188">
        <f>BK89+BK367</f>
        <v>0</v>
      </c>
    </row>
    <row r="89" s="12" customFormat="1" ht="25.92" customHeight="1">
      <c r="A89" s="12"/>
      <c r="B89" s="189"/>
      <c r="C89" s="190"/>
      <c r="D89" s="191" t="s">
        <v>72</v>
      </c>
      <c r="E89" s="192" t="s">
        <v>122</v>
      </c>
      <c r="F89" s="192" t="s">
        <v>123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P90+P175+P231+P241+P320+P360</f>
        <v>0</v>
      </c>
      <c r="Q89" s="197"/>
      <c r="R89" s="198">
        <f>R90+R175+R231+R241+R320+R360</f>
        <v>617.50586956000006</v>
      </c>
      <c r="S89" s="197"/>
      <c r="T89" s="199">
        <f>T90+T175+T231+T241+T320+T360</f>
        <v>1561.2682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81</v>
      </c>
      <c r="AT89" s="201" t="s">
        <v>72</v>
      </c>
      <c r="AU89" s="201" t="s">
        <v>73</v>
      </c>
      <c r="AY89" s="200" t="s">
        <v>124</v>
      </c>
      <c r="BK89" s="202">
        <f>BK90+BK175+BK231+BK241+BK320+BK360</f>
        <v>0</v>
      </c>
    </row>
    <row r="90" s="12" customFormat="1" ht="22.8" customHeight="1">
      <c r="A90" s="12"/>
      <c r="B90" s="189"/>
      <c r="C90" s="190"/>
      <c r="D90" s="191" t="s">
        <v>72</v>
      </c>
      <c r="E90" s="203" t="s">
        <v>81</v>
      </c>
      <c r="F90" s="203" t="s">
        <v>125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SUM(P91:P174)</f>
        <v>0</v>
      </c>
      <c r="Q90" s="197"/>
      <c r="R90" s="198">
        <f>SUM(R91:R174)</f>
        <v>200.313873</v>
      </c>
      <c r="S90" s="197"/>
      <c r="T90" s="199">
        <f>SUM(T91:T174)</f>
        <v>1517.8561999999999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72</v>
      </c>
      <c r="AU90" s="201" t="s">
        <v>81</v>
      </c>
      <c r="AY90" s="200" t="s">
        <v>124</v>
      </c>
      <c r="BK90" s="202">
        <f>SUM(BK91:BK174)</f>
        <v>0</v>
      </c>
    </row>
    <row r="91" s="2" customFormat="1" ht="37.8" customHeight="1">
      <c r="A91" s="39"/>
      <c r="B91" s="40"/>
      <c r="C91" s="205" t="s">
        <v>81</v>
      </c>
      <c r="D91" s="205" t="s">
        <v>126</v>
      </c>
      <c r="E91" s="206" t="s">
        <v>520</v>
      </c>
      <c r="F91" s="207" t="s">
        <v>521</v>
      </c>
      <c r="G91" s="208" t="s">
        <v>129</v>
      </c>
      <c r="H91" s="209">
        <v>1156.4000000000001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0.17000000000000001</v>
      </c>
      <c r="T91" s="215">
        <f>S91*H91</f>
        <v>196.58800000000002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83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131</v>
      </c>
      <c r="BM91" s="216" t="s">
        <v>522</v>
      </c>
    </row>
    <row r="92" s="2" customFormat="1">
      <c r="A92" s="39"/>
      <c r="B92" s="40"/>
      <c r="C92" s="41"/>
      <c r="D92" s="218" t="s">
        <v>133</v>
      </c>
      <c r="E92" s="41"/>
      <c r="F92" s="219" t="s">
        <v>523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83</v>
      </c>
    </row>
    <row r="93" s="13" customFormat="1">
      <c r="A93" s="13"/>
      <c r="B93" s="223"/>
      <c r="C93" s="224"/>
      <c r="D93" s="225" t="s">
        <v>135</v>
      </c>
      <c r="E93" s="226" t="s">
        <v>19</v>
      </c>
      <c r="F93" s="227" t="s">
        <v>524</v>
      </c>
      <c r="G93" s="224"/>
      <c r="H93" s="228">
        <v>886.70000000000005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135</v>
      </c>
      <c r="AU93" s="234" t="s">
        <v>83</v>
      </c>
      <c r="AV93" s="13" t="s">
        <v>83</v>
      </c>
      <c r="AW93" s="13" t="s">
        <v>32</v>
      </c>
      <c r="AX93" s="13" t="s">
        <v>73</v>
      </c>
      <c r="AY93" s="234" t="s">
        <v>124</v>
      </c>
    </row>
    <row r="94" s="13" customFormat="1">
      <c r="A94" s="13"/>
      <c r="B94" s="223"/>
      <c r="C94" s="224"/>
      <c r="D94" s="225" t="s">
        <v>135</v>
      </c>
      <c r="E94" s="226" t="s">
        <v>19</v>
      </c>
      <c r="F94" s="227" t="s">
        <v>525</v>
      </c>
      <c r="G94" s="224"/>
      <c r="H94" s="228">
        <v>269.69999999999999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135</v>
      </c>
      <c r="AU94" s="234" t="s">
        <v>83</v>
      </c>
      <c r="AV94" s="13" t="s">
        <v>83</v>
      </c>
      <c r="AW94" s="13" t="s">
        <v>32</v>
      </c>
      <c r="AX94" s="13" t="s">
        <v>73</v>
      </c>
      <c r="AY94" s="234" t="s">
        <v>124</v>
      </c>
    </row>
    <row r="95" s="14" customFormat="1">
      <c r="A95" s="14"/>
      <c r="B95" s="235"/>
      <c r="C95" s="236"/>
      <c r="D95" s="225" t="s">
        <v>135</v>
      </c>
      <c r="E95" s="237" t="s">
        <v>19</v>
      </c>
      <c r="F95" s="238" t="s">
        <v>137</v>
      </c>
      <c r="G95" s="236"/>
      <c r="H95" s="239">
        <v>1156.4000000000001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135</v>
      </c>
      <c r="AU95" s="245" t="s">
        <v>83</v>
      </c>
      <c r="AV95" s="14" t="s">
        <v>131</v>
      </c>
      <c r="AW95" s="14" t="s">
        <v>32</v>
      </c>
      <c r="AX95" s="14" t="s">
        <v>81</v>
      </c>
      <c r="AY95" s="245" t="s">
        <v>124</v>
      </c>
    </row>
    <row r="96" s="2" customFormat="1" ht="33" customHeight="1">
      <c r="A96" s="39"/>
      <c r="B96" s="40"/>
      <c r="C96" s="205" t="s">
        <v>83</v>
      </c>
      <c r="D96" s="205" t="s">
        <v>126</v>
      </c>
      <c r="E96" s="206" t="s">
        <v>526</v>
      </c>
      <c r="F96" s="207" t="s">
        <v>527</v>
      </c>
      <c r="G96" s="208" t="s">
        <v>129</v>
      </c>
      <c r="H96" s="209">
        <v>1156.4000000000001</v>
      </c>
      <c r="I96" s="210"/>
      <c r="J96" s="211">
        <f>ROUND(I96*H96,2)</f>
        <v>0</v>
      </c>
      <c r="K96" s="207" t="s">
        <v>130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0.23999999999999999</v>
      </c>
      <c r="T96" s="215">
        <f>S96*H96</f>
        <v>277.536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131</v>
      </c>
      <c r="AT96" s="216" t="s">
        <v>126</v>
      </c>
      <c r="AU96" s="216" t="s">
        <v>83</v>
      </c>
      <c r="AY96" s="18" t="s">
        <v>124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131</v>
      </c>
      <c r="BM96" s="216" t="s">
        <v>528</v>
      </c>
    </row>
    <row r="97" s="2" customFormat="1">
      <c r="A97" s="39"/>
      <c r="B97" s="40"/>
      <c r="C97" s="41"/>
      <c r="D97" s="218" t="s">
        <v>133</v>
      </c>
      <c r="E97" s="41"/>
      <c r="F97" s="219" t="s">
        <v>529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133</v>
      </c>
      <c r="AU97" s="18" t="s">
        <v>83</v>
      </c>
    </row>
    <row r="98" s="13" customFormat="1">
      <c r="A98" s="13"/>
      <c r="B98" s="223"/>
      <c r="C98" s="224"/>
      <c r="D98" s="225" t="s">
        <v>135</v>
      </c>
      <c r="E98" s="226" t="s">
        <v>19</v>
      </c>
      <c r="F98" s="227" t="s">
        <v>530</v>
      </c>
      <c r="G98" s="224"/>
      <c r="H98" s="228">
        <v>886.70000000000005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135</v>
      </c>
      <c r="AU98" s="234" t="s">
        <v>83</v>
      </c>
      <c r="AV98" s="13" t="s">
        <v>83</v>
      </c>
      <c r="AW98" s="13" t="s">
        <v>32</v>
      </c>
      <c r="AX98" s="13" t="s">
        <v>73</v>
      </c>
      <c r="AY98" s="234" t="s">
        <v>124</v>
      </c>
    </row>
    <row r="99" s="13" customFormat="1">
      <c r="A99" s="13"/>
      <c r="B99" s="223"/>
      <c r="C99" s="224"/>
      <c r="D99" s="225" t="s">
        <v>135</v>
      </c>
      <c r="E99" s="226" t="s">
        <v>19</v>
      </c>
      <c r="F99" s="227" t="s">
        <v>531</v>
      </c>
      <c r="G99" s="224"/>
      <c r="H99" s="228">
        <v>269.69999999999999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135</v>
      </c>
      <c r="AU99" s="234" t="s">
        <v>83</v>
      </c>
      <c r="AV99" s="13" t="s">
        <v>83</v>
      </c>
      <c r="AW99" s="13" t="s">
        <v>32</v>
      </c>
      <c r="AX99" s="13" t="s">
        <v>73</v>
      </c>
      <c r="AY99" s="234" t="s">
        <v>124</v>
      </c>
    </row>
    <row r="100" s="14" customFormat="1">
      <c r="A100" s="14"/>
      <c r="B100" s="235"/>
      <c r="C100" s="236"/>
      <c r="D100" s="225" t="s">
        <v>135</v>
      </c>
      <c r="E100" s="237" t="s">
        <v>19</v>
      </c>
      <c r="F100" s="238" t="s">
        <v>137</v>
      </c>
      <c r="G100" s="236"/>
      <c r="H100" s="239">
        <v>1156.4000000000001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135</v>
      </c>
      <c r="AU100" s="245" t="s">
        <v>83</v>
      </c>
      <c r="AV100" s="14" t="s">
        <v>131</v>
      </c>
      <c r="AW100" s="14" t="s">
        <v>32</v>
      </c>
      <c r="AX100" s="14" t="s">
        <v>81</v>
      </c>
      <c r="AY100" s="245" t="s">
        <v>124</v>
      </c>
    </row>
    <row r="101" s="2" customFormat="1" ht="37.8" customHeight="1">
      <c r="A101" s="39"/>
      <c r="B101" s="40"/>
      <c r="C101" s="205" t="s">
        <v>143</v>
      </c>
      <c r="D101" s="205" t="s">
        <v>126</v>
      </c>
      <c r="E101" s="206" t="s">
        <v>161</v>
      </c>
      <c r="F101" s="207" t="s">
        <v>162</v>
      </c>
      <c r="G101" s="208" t="s">
        <v>129</v>
      </c>
      <c r="H101" s="209">
        <v>455</v>
      </c>
      <c r="I101" s="210"/>
      <c r="J101" s="211">
        <f>ROUND(I101*H101,2)</f>
        <v>0</v>
      </c>
      <c r="K101" s="207" t="s">
        <v>130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0.32500000000000001</v>
      </c>
      <c r="T101" s="215">
        <f>S101*H101</f>
        <v>147.875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131</v>
      </c>
      <c r="AT101" s="216" t="s">
        <v>126</v>
      </c>
      <c r="AU101" s="216" t="s">
        <v>83</v>
      </c>
      <c r="AY101" s="18" t="s">
        <v>124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131</v>
      </c>
      <c r="BM101" s="216" t="s">
        <v>532</v>
      </c>
    </row>
    <row r="102" s="2" customFormat="1">
      <c r="A102" s="39"/>
      <c r="B102" s="40"/>
      <c r="C102" s="41"/>
      <c r="D102" s="218" t="s">
        <v>133</v>
      </c>
      <c r="E102" s="41"/>
      <c r="F102" s="219" t="s">
        <v>164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133</v>
      </c>
      <c r="AU102" s="18" t="s">
        <v>83</v>
      </c>
    </row>
    <row r="103" s="13" customFormat="1">
      <c r="A103" s="13"/>
      <c r="B103" s="223"/>
      <c r="C103" s="224"/>
      <c r="D103" s="225" t="s">
        <v>135</v>
      </c>
      <c r="E103" s="226" t="s">
        <v>19</v>
      </c>
      <c r="F103" s="227" t="s">
        <v>533</v>
      </c>
      <c r="G103" s="224"/>
      <c r="H103" s="228">
        <v>455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135</v>
      </c>
      <c r="AU103" s="234" t="s">
        <v>83</v>
      </c>
      <c r="AV103" s="13" t="s">
        <v>83</v>
      </c>
      <c r="AW103" s="13" t="s">
        <v>32</v>
      </c>
      <c r="AX103" s="13" t="s">
        <v>73</v>
      </c>
      <c r="AY103" s="234" t="s">
        <v>124</v>
      </c>
    </row>
    <row r="104" s="14" customFormat="1">
      <c r="A104" s="14"/>
      <c r="B104" s="235"/>
      <c r="C104" s="236"/>
      <c r="D104" s="225" t="s">
        <v>135</v>
      </c>
      <c r="E104" s="237" t="s">
        <v>19</v>
      </c>
      <c r="F104" s="238" t="s">
        <v>137</v>
      </c>
      <c r="G104" s="236"/>
      <c r="H104" s="239">
        <v>455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135</v>
      </c>
      <c r="AU104" s="245" t="s">
        <v>83</v>
      </c>
      <c r="AV104" s="14" t="s">
        <v>131</v>
      </c>
      <c r="AW104" s="14" t="s">
        <v>32</v>
      </c>
      <c r="AX104" s="14" t="s">
        <v>81</v>
      </c>
      <c r="AY104" s="245" t="s">
        <v>124</v>
      </c>
    </row>
    <row r="105" s="2" customFormat="1" ht="33" customHeight="1">
      <c r="A105" s="39"/>
      <c r="B105" s="40"/>
      <c r="C105" s="205" t="s">
        <v>131</v>
      </c>
      <c r="D105" s="205" t="s">
        <v>126</v>
      </c>
      <c r="E105" s="206" t="s">
        <v>534</v>
      </c>
      <c r="F105" s="207" t="s">
        <v>535</v>
      </c>
      <c r="G105" s="208" t="s">
        <v>129</v>
      </c>
      <c r="H105" s="209">
        <v>1156.4000000000001</v>
      </c>
      <c r="I105" s="210"/>
      <c r="J105" s="211">
        <f>ROUND(I105*H105,2)</f>
        <v>0</v>
      </c>
      <c r="K105" s="207" t="s">
        <v>130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0.098000000000000004</v>
      </c>
      <c r="T105" s="215">
        <f>S105*H105</f>
        <v>113.32720000000002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131</v>
      </c>
      <c r="AT105" s="216" t="s">
        <v>126</v>
      </c>
      <c r="AU105" s="216" t="s">
        <v>83</v>
      </c>
      <c r="AY105" s="18" t="s">
        <v>124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131</v>
      </c>
      <c r="BM105" s="216" t="s">
        <v>536</v>
      </c>
    </row>
    <row r="106" s="2" customFormat="1">
      <c r="A106" s="39"/>
      <c r="B106" s="40"/>
      <c r="C106" s="41"/>
      <c r="D106" s="218" t="s">
        <v>133</v>
      </c>
      <c r="E106" s="41"/>
      <c r="F106" s="219" t="s">
        <v>537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133</v>
      </c>
      <c r="AU106" s="18" t="s">
        <v>83</v>
      </c>
    </row>
    <row r="107" s="13" customFormat="1">
      <c r="A107" s="13"/>
      <c r="B107" s="223"/>
      <c r="C107" s="224"/>
      <c r="D107" s="225" t="s">
        <v>135</v>
      </c>
      <c r="E107" s="226" t="s">
        <v>19</v>
      </c>
      <c r="F107" s="227" t="s">
        <v>538</v>
      </c>
      <c r="G107" s="224"/>
      <c r="H107" s="228">
        <v>886.70000000000005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135</v>
      </c>
      <c r="AU107" s="234" t="s">
        <v>83</v>
      </c>
      <c r="AV107" s="13" t="s">
        <v>83</v>
      </c>
      <c r="AW107" s="13" t="s">
        <v>32</v>
      </c>
      <c r="AX107" s="13" t="s">
        <v>73</v>
      </c>
      <c r="AY107" s="234" t="s">
        <v>124</v>
      </c>
    </row>
    <row r="108" s="13" customFormat="1">
      <c r="A108" s="13"/>
      <c r="B108" s="223"/>
      <c r="C108" s="224"/>
      <c r="D108" s="225" t="s">
        <v>135</v>
      </c>
      <c r="E108" s="226" t="s">
        <v>19</v>
      </c>
      <c r="F108" s="227" t="s">
        <v>539</v>
      </c>
      <c r="G108" s="224"/>
      <c r="H108" s="228">
        <v>269.69999999999999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135</v>
      </c>
      <c r="AU108" s="234" t="s">
        <v>83</v>
      </c>
      <c r="AV108" s="13" t="s">
        <v>83</v>
      </c>
      <c r="AW108" s="13" t="s">
        <v>32</v>
      </c>
      <c r="AX108" s="13" t="s">
        <v>73</v>
      </c>
      <c r="AY108" s="234" t="s">
        <v>124</v>
      </c>
    </row>
    <row r="109" s="14" customFormat="1">
      <c r="A109" s="14"/>
      <c r="B109" s="235"/>
      <c r="C109" s="236"/>
      <c r="D109" s="225" t="s">
        <v>135</v>
      </c>
      <c r="E109" s="237" t="s">
        <v>19</v>
      </c>
      <c r="F109" s="238" t="s">
        <v>137</v>
      </c>
      <c r="G109" s="236"/>
      <c r="H109" s="239">
        <v>1156.4000000000001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135</v>
      </c>
      <c r="AU109" s="245" t="s">
        <v>83</v>
      </c>
      <c r="AV109" s="14" t="s">
        <v>131</v>
      </c>
      <c r="AW109" s="14" t="s">
        <v>32</v>
      </c>
      <c r="AX109" s="14" t="s">
        <v>81</v>
      </c>
      <c r="AY109" s="245" t="s">
        <v>124</v>
      </c>
    </row>
    <row r="110" s="2" customFormat="1" ht="33" customHeight="1">
      <c r="A110" s="39"/>
      <c r="B110" s="40"/>
      <c r="C110" s="205" t="s">
        <v>154</v>
      </c>
      <c r="D110" s="205" t="s">
        <v>126</v>
      </c>
      <c r="E110" s="206" t="s">
        <v>167</v>
      </c>
      <c r="F110" s="207" t="s">
        <v>168</v>
      </c>
      <c r="G110" s="208" t="s">
        <v>129</v>
      </c>
      <c r="H110" s="209">
        <v>2275</v>
      </c>
      <c r="I110" s="210"/>
      <c r="J110" s="211">
        <f>ROUND(I110*H110,2)</f>
        <v>0</v>
      </c>
      <c r="K110" s="207" t="s">
        <v>130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0.316</v>
      </c>
      <c r="T110" s="215">
        <f>S110*H110</f>
        <v>718.89999999999998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131</v>
      </c>
      <c r="AT110" s="216" t="s">
        <v>126</v>
      </c>
      <c r="AU110" s="216" t="s">
        <v>83</v>
      </c>
      <c r="AY110" s="18" t="s">
        <v>124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131</v>
      </c>
      <c r="BM110" s="216" t="s">
        <v>540</v>
      </c>
    </row>
    <row r="111" s="2" customFormat="1">
      <c r="A111" s="39"/>
      <c r="B111" s="40"/>
      <c r="C111" s="41"/>
      <c r="D111" s="218" t="s">
        <v>133</v>
      </c>
      <c r="E111" s="41"/>
      <c r="F111" s="219" t="s">
        <v>170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83</v>
      </c>
    </row>
    <row r="112" s="13" customFormat="1">
      <c r="A112" s="13"/>
      <c r="B112" s="223"/>
      <c r="C112" s="224"/>
      <c r="D112" s="225" t="s">
        <v>135</v>
      </c>
      <c r="E112" s="226" t="s">
        <v>19</v>
      </c>
      <c r="F112" s="227" t="s">
        <v>541</v>
      </c>
      <c r="G112" s="224"/>
      <c r="H112" s="228">
        <v>2275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83</v>
      </c>
      <c r="AV112" s="13" t="s">
        <v>83</v>
      </c>
      <c r="AW112" s="13" t="s">
        <v>32</v>
      </c>
      <c r="AX112" s="13" t="s">
        <v>73</v>
      </c>
      <c r="AY112" s="234" t="s">
        <v>124</v>
      </c>
    </row>
    <row r="113" s="14" customFormat="1">
      <c r="A113" s="14"/>
      <c r="B113" s="235"/>
      <c r="C113" s="236"/>
      <c r="D113" s="225" t="s">
        <v>135</v>
      </c>
      <c r="E113" s="237" t="s">
        <v>19</v>
      </c>
      <c r="F113" s="238" t="s">
        <v>137</v>
      </c>
      <c r="G113" s="236"/>
      <c r="H113" s="239">
        <v>2275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135</v>
      </c>
      <c r="AU113" s="245" t="s">
        <v>83</v>
      </c>
      <c r="AV113" s="14" t="s">
        <v>131</v>
      </c>
      <c r="AW113" s="14" t="s">
        <v>32</v>
      </c>
      <c r="AX113" s="14" t="s">
        <v>81</v>
      </c>
      <c r="AY113" s="245" t="s">
        <v>124</v>
      </c>
    </row>
    <row r="114" s="2" customFormat="1" ht="24.15" customHeight="1">
      <c r="A114" s="39"/>
      <c r="B114" s="40"/>
      <c r="C114" s="205" t="s">
        <v>160</v>
      </c>
      <c r="D114" s="205" t="s">
        <v>126</v>
      </c>
      <c r="E114" s="206" t="s">
        <v>542</v>
      </c>
      <c r="F114" s="207" t="s">
        <v>543</v>
      </c>
      <c r="G114" s="208" t="s">
        <v>175</v>
      </c>
      <c r="H114" s="209">
        <v>270</v>
      </c>
      <c r="I114" s="210"/>
      <c r="J114" s="211">
        <f>ROUND(I114*H114,2)</f>
        <v>0</v>
      </c>
      <c r="K114" s="207" t="s">
        <v>130</v>
      </c>
      <c r="L114" s="45"/>
      <c r="M114" s="212" t="s">
        <v>19</v>
      </c>
      <c r="N114" s="213" t="s">
        <v>44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0.20499999999999999</v>
      </c>
      <c r="T114" s="215">
        <f>S114*H114</f>
        <v>55.349999999999994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131</v>
      </c>
      <c r="AT114" s="216" t="s">
        <v>126</v>
      </c>
      <c r="AU114" s="216" t="s">
        <v>83</v>
      </c>
      <c r="AY114" s="18" t="s">
        <v>124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131</v>
      </c>
      <c r="BM114" s="216" t="s">
        <v>544</v>
      </c>
    </row>
    <row r="115" s="2" customFormat="1">
      <c r="A115" s="39"/>
      <c r="B115" s="40"/>
      <c r="C115" s="41"/>
      <c r="D115" s="218" t="s">
        <v>133</v>
      </c>
      <c r="E115" s="41"/>
      <c r="F115" s="219" t="s">
        <v>545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83</v>
      </c>
    </row>
    <row r="116" s="13" customFormat="1">
      <c r="A116" s="13"/>
      <c r="B116" s="223"/>
      <c r="C116" s="224"/>
      <c r="D116" s="225" t="s">
        <v>135</v>
      </c>
      <c r="E116" s="226" t="s">
        <v>19</v>
      </c>
      <c r="F116" s="227" t="s">
        <v>546</v>
      </c>
      <c r="G116" s="224"/>
      <c r="H116" s="228">
        <v>270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83</v>
      </c>
      <c r="AV116" s="13" t="s">
        <v>83</v>
      </c>
      <c r="AW116" s="13" t="s">
        <v>32</v>
      </c>
      <c r="AX116" s="13" t="s">
        <v>73</v>
      </c>
      <c r="AY116" s="234" t="s">
        <v>124</v>
      </c>
    </row>
    <row r="117" s="14" customFormat="1">
      <c r="A117" s="14"/>
      <c r="B117" s="235"/>
      <c r="C117" s="236"/>
      <c r="D117" s="225" t="s">
        <v>135</v>
      </c>
      <c r="E117" s="237" t="s">
        <v>19</v>
      </c>
      <c r="F117" s="238" t="s">
        <v>137</v>
      </c>
      <c r="G117" s="236"/>
      <c r="H117" s="239">
        <v>270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135</v>
      </c>
      <c r="AU117" s="245" t="s">
        <v>83</v>
      </c>
      <c r="AV117" s="14" t="s">
        <v>131</v>
      </c>
      <c r="AW117" s="14" t="s">
        <v>32</v>
      </c>
      <c r="AX117" s="14" t="s">
        <v>81</v>
      </c>
      <c r="AY117" s="245" t="s">
        <v>124</v>
      </c>
    </row>
    <row r="118" s="2" customFormat="1" ht="24.15" customHeight="1">
      <c r="A118" s="39"/>
      <c r="B118" s="40"/>
      <c r="C118" s="205" t="s">
        <v>166</v>
      </c>
      <c r="D118" s="205" t="s">
        <v>126</v>
      </c>
      <c r="E118" s="206" t="s">
        <v>547</v>
      </c>
      <c r="F118" s="207" t="s">
        <v>548</v>
      </c>
      <c r="G118" s="208" t="s">
        <v>175</v>
      </c>
      <c r="H118" s="209">
        <v>72</v>
      </c>
      <c r="I118" s="210"/>
      <c r="J118" s="211">
        <f>ROUND(I118*H118,2)</f>
        <v>0</v>
      </c>
      <c r="K118" s="207" t="s">
        <v>130</v>
      </c>
      <c r="L118" s="45"/>
      <c r="M118" s="212" t="s">
        <v>19</v>
      </c>
      <c r="N118" s="213" t="s">
        <v>44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0.11500000000000001</v>
      </c>
      <c r="T118" s="215">
        <f>S118*H118</f>
        <v>8.2800000000000011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131</v>
      </c>
      <c r="AT118" s="216" t="s">
        <v>126</v>
      </c>
      <c r="AU118" s="216" t="s">
        <v>83</v>
      </c>
      <c r="AY118" s="18" t="s">
        <v>124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81</v>
      </c>
      <c r="BK118" s="217">
        <f>ROUND(I118*H118,2)</f>
        <v>0</v>
      </c>
      <c r="BL118" s="18" t="s">
        <v>131</v>
      </c>
      <c r="BM118" s="216" t="s">
        <v>549</v>
      </c>
    </row>
    <row r="119" s="2" customFormat="1">
      <c r="A119" s="39"/>
      <c r="B119" s="40"/>
      <c r="C119" s="41"/>
      <c r="D119" s="218" t="s">
        <v>133</v>
      </c>
      <c r="E119" s="41"/>
      <c r="F119" s="219" t="s">
        <v>550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133</v>
      </c>
      <c r="AU119" s="18" t="s">
        <v>83</v>
      </c>
    </row>
    <row r="120" s="13" customFormat="1">
      <c r="A120" s="13"/>
      <c r="B120" s="223"/>
      <c r="C120" s="224"/>
      <c r="D120" s="225" t="s">
        <v>135</v>
      </c>
      <c r="E120" s="226" t="s">
        <v>19</v>
      </c>
      <c r="F120" s="227" t="s">
        <v>551</v>
      </c>
      <c r="G120" s="224"/>
      <c r="H120" s="228">
        <v>72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135</v>
      </c>
      <c r="AU120" s="234" t="s">
        <v>83</v>
      </c>
      <c r="AV120" s="13" t="s">
        <v>83</v>
      </c>
      <c r="AW120" s="13" t="s">
        <v>32</v>
      </c>
      <c r="AX120" s="13" t="s">
        <v>73</v>
      </c>
      <c r="AY120" s="234" t="s">
        <v>124</v>
      </c>
    </row>
    <row r="121" s="14" customFormat="1">
      <c r="A121" s="14"/>
      <c r="B121" s="235"/>
      <c r="C121" s="236"/>
      <c r="D121" s="225" t="s">
        <v>135</v>
      </c>
      <c r="E121" s="237" t="s">
        <v>19</v>
      </c>
      <c r="F121" s="238" t="s">
        <v>137</v>
      </c>
      <c r="G121" s="236"/>
      <c r="H121" s="239">
        <v>72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135</v>
      </c>
      <c r="AU121" s="245" t="s">
        <v>83</v>
      </c>
      <c r="AV121" s="14" t="s">
        <v>131</v>
      </c>
      <c r="AW121" s="14" t="s">
        <v>32</v>
      </c>
      <c r="AX121" s="14" t="s">
        <v>81</v>
      </c>
      <c r="AY121" s="245" t="s">
        <v>124</v>
      </c>
    </row>
    <row r="122" s="2" customFormat="1" ht="16.5" customHeight="1">
      <c r="A122" s="39"/>
      <c r="B122" s="40"/>
      <c r="C122" s="205" t="s">
        <v>172</v>
      </c>
      <c r="D122" s="205" t="s">
        <v>126</v>
      </c>
      <c r="E122" s="206" t="s">
        <v>552</v>
      </c>
      <c r="F122" s="207" t="s">
        <v>553</v>
      </c>
      <c r="G122" s="208" t="s">
        <v>129</v>
      </c>
      <c r="H122" s="209">
        <v>555.29999999999995</v>
      </c>
      <c r="I122" s="210"/>
      <c r="J122" s="211">
        <f>ROUND(I122*H122,2)</f>
        <v>0</v>
      </c>
      <c r="K122" s="207" t="s">
        <v>130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131</v>
      </c>
      <c r="AT122" s="216" t="s">
        <v>126</v>
      </c>
      <c r="AU122" s="216" t="s">
        <v>83</v>
      </c>
      <c r="AY122" s="18" t="s">
        <v>124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131</v>
      </c>
      <c r="BM122" s="216" t="s">
        <v>554</v>
      </c>
    </row>
    <row r="123" s="2" customFormat="1">
      <c r="A123" s="39"/>
      <c r="B123" s="40"/>
      <c r="C123" s="41"/>
      <c r="D123" s="218" t="s">
        <v>133</v>
      </c>
      <c r="E123" s="41"/>
      <c r="F123" s="219" t="s">
        <v>555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133</v>
      </c>
      <c r="AU123" s="18" t="s">
        <v>83</v>
      </c>
    </row>
    <row r="124" s="13" customFormat="1">
      <c r="A124" s="13"/>
      <c r="B124" s="223"/>
      <c r="C124" s="224"/>
      <c r="D124" s="225" t="s">
        <v>135</v>
      </c>
      <c r="E124" s="226" t="s">
        <v>19</v>
      </c>
      <c r="F124" s="227" t="s">
        <v>556</v>
      </c>
      <c r="G124" s="224"/>
      <c r="H124" s="228">
        <v>555.29999999999995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135</v>
      </c>
      <c r="AU124" s="234" t="s">
        <v>83</v>
      </c>
      <c r="AV124" s="13" t="s">
        <v>83</v>
      </c>
      <c r="AW124" s="13" t="s">
        <v>32</v>
      </c>
      <c r="AX124" s="13" t="s">
        <v>73</v>
      </c>
      <c r="AY124" s="234" t="s">
        <v>124</v>
      </c>
    </row>
    <row r="125" s="14" customFormat="1">
      <c r="A125" s="14"/>
      <c r="B125" s="235"/>
      <c r="C125" s="236"/>
      <c r="D125" s="225" t="s">
        <v>135</v>
      </c>
      <c r="E125" s="237" t="s">
        <v>19</v>
      </c>
      <c r="F125" s="238" t="s">
        <v>137</v>
      </c>
      <c r="G125" s="236"/>
      <c r="H125" s="239">
        <v>555.29999999999995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135</v>
      </c>
      <c r="AU125" s="245" t="s">
        <v>83</v>
      </c>
      <c r="AV125" s="14" t="s">
        <v>131</v>
      </c>
      <c r="AW125" s="14" t="s">
        <v>32</v>
      </c>
      <c r="AX125" s="14" t="s">
        <v>81</v>
      </c>
      <c r="AY125" s="245" t="s">
        <v>124</v>
      </c>
    </row>
    <row r="126" s="2" customFormat="1" ht="37.8" customHeight="1">
      <c r="A126" s="39"/>
      <c r="B126" s="40"/>
      <c r="C126" s="205" t="s">
        <v>179</v>
      </c>
      <c r="D126" s="205" t="s">
        <v>126</v>
      </c>
      <c r="E126" s="206" t="s">
        <v>186</v>
      </c>
      <c r="F126" s="207" t="s">
        <v>187</v>
      </c>
      <c r="G126" s="208" t="s">
        <v>188</v>
      </c>
      <c r="H126" s="209">
        <v>111.06</v>
      </c>
      <c r="I126" s="210"/>
      <c r="J126" s="211">
        <f>ROUND(I126*H126,2)</f>
        <v>0</v>
      </c>
      <c r="K126" s="207" t="s">
        <v>130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131</v>
      </c>
      <c r="AT126" s="216" t="s">
        <v>126</v>
      </c>
      <c r="AU126" s="216" t="s">
        <v>83</v>
      </c>
      <c r="AY126" s="18" t="s">
        <v>124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131</v>
      </c>
      <c r="BM126" s="216" t="s">
        <v>557</v>
      </c>
    </row>
    <row r="127" s="2" customFormat="1">
      <c r="A127" s="39"/>
      <c r="B127" s="40"/>
      <c r="C127" s="41"/>
      <c r="D127" s="218" t="s">
        <v>133</v>
      </c>
      <c r="E127" s="41"/>
      <c r="F127" s="219" t="s">
        <v>190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133</v>
      </c>
      <c r="AU127" s="18" t="s">
        <v>83</v>
      </c>
    </row>
    <row r="128" s="13" customFormat="1">
      <c r="A128" s="13"/>
      <c r="B128" s="223"/>
      <c r="C128" s="224"/>
      <c r="D128" s="225" t="s">
        <v>135</v>
      </c>
      <c r="E128" s="226" t="s">
        <v>19</v>
      </c>
      <c r="F128" s="227" t="s">
        <v>558</v>
      </c>
      <c r="G128" s="224"/>
      <c r="H128" s="228">
        <v>111.06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135</v>
      </c>
      <c r="AU128" s="234" t="s">
        <v>83</v>
      </c>
      <c r="AV128" s="13" t="s">
        <v>83</v>
      </c>
      <c r="AW128" s="13" t="s">
        <v>32</v>
      </c>
      <c r="AX128" s="13" t="s">
        <v>73</v>
      </c>
      <c r="AY128" s="234" t="s">
        <v>124</v>
      </c>
    </row>
    <row r="129" s="14" customFormat="1">
      <c r="A129" s="14"/>
      <c r="B129" s="235"/>
      <c r="C129" s="236"/>
      <c r="D129" s="225" t="s">
        <v>135</v>
      </c>
      <c r="E129" s="237" t="s">
        <v>19</v>
      </c>
      <c r="F129" s="238" t="s">
        <v>137</v>
      </c>
      <c r="G129" s="236"/>
      <c r="H129" s="239">
        <v>111.06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135</v>
      </c>
      <c r="AU129" s="245" t="s">
        <v>83</v>
      </c>
      <c r="AV129" s="14" t="s">
        <v>131</v>
      </c>
      <c r="AW129" s="14" t="s">
        <v>32</v>
      </c>
      <c r="AX129" s="14" t="s">
        <v>81</v>
      </c>
      <c r="AY129" s="245" t="s">
        <v>124</v>
      </c>
    </row>
    <row r="130" s="2" customFormat="1" ht="37.8" customHeight="1">
      <c r="A130" s="39"/>
      <c r="B130" s="40"/>
      <c r="C130" s="205" t="s">
        <v>185</v>
      </c>
      <c r="D130" s="205" t="s">
        <v>126</v>
      </c>
      <c r="E130" s="206" t="s">
        <v>193</v>
      </c>
      <c r="F130" s="207" t="s">
        <v>194</v>
      </c>
      <c r="G130" s="208" t="s">
        <v>188</v>
      </c>
      <c r="H130" s="209">
        <v>1110.5999999999999</v>
      </c>
      <c r="I130" s="210"/>
      <c r="J130" s="211">
        <f>ROUND(I130*H130,2)</f>
        <v>0</v>
      </c>
      <c r="K130" s="207" t="s">
        <v>130</v>
      </c>
      <c r="L130" s="45"/>
      <c r="M130" s="212" t="s">
        <v>19</v>
      </c>
      <c r="N130" s="213" t="s">
        <v>44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131</v>
      </c>
      <c r="AT130" s="216" t="s">
        <v>126</v>
      </c>
      <c r="AU130" s="216" t="s">
        <v>83</v>
      </c>
      <c r="AY130" s="18" t="s">
        <v>124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131</v>
      </c>
      <c r="BM130" s="216" t="s">
        <v>559</v>
      </c>
    </row>
    <row r="131" s="2" customFormat="1">
      <c r="A131" s="39"/>
      <c r="B131" s="40"/>
      <c r="C131" s="41"/>
      <c r="D131" s="218" t="s">
        <v>133</v>
      </c>
      <c r="E131" s="41"/>
      <c r="F131" s="219" t="s">
        <v>196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133</v>
      </c>
      <c r="AU131" s="18" t="s">
        <v>83</v>
      </c>
    </row>
    <row r="132" s="13" customFormat="1">
      <c r="A132" s="13"/>
      <c r="B132" s="223"/>
      <c r="C132" s="224"/>
      <c r="D132" s="225" t="s">
        <v>135</v>
      </c>
      <c r="E132" s="226" t="s">
        <v>19</v>
      </c>
      <c r="F132" s="227" t="s">
        <v>560</v>
      </c>
      <c r="G132" s="224"/>
      <c r="H132" s="228">
        <v>1110.5999999999999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135</v>
      </c>
      <c r="AU132" s="234" t="s">
        <v>83</v>
      </c>
      <c r="AV132" s="13" t="s">
        <v>83</v>
      </c>
      <c r="AW132" s="13" t="s">
        <v>32</v>
      </c>
      <c r="AX132" s="13" t="s">
        <v>73</v>
      </c>
      <c r="AY132" s="234" t="s">
        <v>124</v>
      </c>
    </row>
    <row r="133" s="14" customFormat="1">
      <c r="A133" s="14"/>
      <c r="B133" s="235"/>
      <c r="C133" s="236"/>
      <c r="D133" s="225" t="s">
        <v>135</v>
      </c>
      <c r="E133" s="237" t="s">
        <v>19</v>
      </c>
      <c r="F133" s="238" t="s">
        <v>137</v>
      </c>
      <c r="G133" s="236"/>
      <c r="H133" s="239">
        <v>1110.5999999999999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135</v>
      </c>
      <c r="AU133" s="245" t="s">
        <v>83</v>
      </c>
      <c r="AV133" s="14" t="s">
        <v>131</v>
      </c>
      <c r="AW133" s="14" t="s">
        <v>32</v>
      </c>
      <c r="AX133" s="14" t="s">
        <v>81</v>
      </c>
      <c r="AY133" s="245" t="s">
        <v>124</v>
      </c>
    </row>
    <row r="134" s="2" customFormat="1" ht="24.15" customHeight="1">
      <c r="A134" s="39"/>
      <c r="B134" s="40"/>
      <c r="C134" s="205" t="s">
        <v>192</v>
      </c>
      <c r="D134" s="205" t="s">
        <v>126</v>
      </c>
      <c r="E134" s="206" t="s">
        <v>198</v>
      </c>
      <c r="F134" s="207" t="s">
        <v>199</v>
      </c>
      <c r="G134" s="208" t="s">
        <v>200</v>
      </c>
      <c r="H134" s="209">
        <v>199.90799999999999</v>
      </c>
      <c r="I134" s="210"/>
      <c r="J134" s="211">
        <f>ROUND(I134*H134,2)</f>
        <v>0</v>
      </c>
      <c r="K134" s="207" t="s">
        <v>130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131</v>
      </c>
      <c r="AT134" s="216" t="s">
        <v>126</v>
      </c>
      <c r="AU134" s="216" t="s">
        <v>83</v>
      </c>
      <c r="AY134" s="18" t="s">
        <v>124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131</v>
      </c>
      <c r="BM134" s="216" t="s">
        <v>561</v>
      </c>
    </row>
    <row r="135" s="2" customFormat="1">
      <c r="A135" s="39"/>
      <c r="B135" s="40"/>
      <c r="C135" s="41"/>
      <c r="D135" s="218" t="s">
        <v>133</v>
      </c>
      <c r="E135" s="41"/>
      <c r="F135" s="219" t="s">
        <v>202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133</v>
      </c>
      <c r="AU135" s="18" t="s">
        <v>83</v>
      </c>
    </row>
    <row r="136" s="13" customFormat="1">
      <c r="A136" s="13"/>
      <c r="B136" s="223"/>
      <c r="C136" s="224"/>
      <c r="D136" s="225" t="s">
        <v>135</v>
      </c>
      <c r="E136" s="226" t="s">
        <v>19</v>
      </c>
      <c r="F136" s="227" t="s">
        <v>562</v>
      </c>
      <c r="G136" s="224"/>
      <c r="H136" s="228">
        <v>199.90799999999999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135</v>
      </c>
      <c r="AU136" s="234" t="s">
        <v>83</v>
      </c>
      <c r="AV136" s="13" t="s">
        <v>83</v>
      </c>
      <c r="AW136" s="13" t="s">
        <v>32</v>
      </c>
      <c r="AX136" s="13" t="s">
        <v>73</v>
      </c>
      <c r="AY136" s="234" t="s">
        <v>124</v>
      </c>
    </row>
    <row r="137" s="14" customFormat="1">
      <c r="A137" s="14"/>
      <c r="B137" s="235"/>
      <c r="C137" s="236"/>
      <c r="D137" s="225" t="s">
        <v>135</v>
      </c>
      <c r="E137" s="237" t="s">
        <v>19</v>
      </c>
      <c r="F137" s="238" t="s">
        <v>137</v>
      </c>
      <c r="G137" s="236"/>
      <c r="H137" s="239">
        <v>199.90799999999999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135</v>
      </c>
      <c r="AU137" s="245" t="s">
        <v>83</v>
      </c>
      <c r="AV137" s="14" t="s">
        <v>131</v>
      </c>
      <c r="AW137" s="14" t="s">
        <v>32</v>
      </c>
      <c r="AX137" s="14" t="s">
        <v>81</v>
      </c>
      <c r="AY137" s="245" t="s">
        <v>124</v>
      </c>
    </row>
    <row r="138" s="2" customFormat="1" ht="24.15" customHeight="1">
      <c r="A138" s="39"/>
      <c r="B138" s="40"/>
      <c r="C138" s="205" t="s">
        <v>8</v>
      </c>
      <c r="D138" s="205" t="s">
        <v>126</v>
      </c>
      <c r="E138" s="206" t="s">
        <v>205</v>
      </c>
      <c r="F138" s="207" t="s">
        <v>206</v>
      </c>
      <c r="G138" s="208" t="s">
        <v>188</v>
      </c>
      <c r="H138" s="209">
        <v>111.06</v>
      </c>
      <c r="I138" s="210"/>
      <c r="J138" s="211">
        <f>ROUND(I138*H138,2)</f>
        <v>0</v>
      </c>
      <c r="K138" s="207" t="s">
        <v>130</v>
      </c>
      <c r="L138" s="45"/>
      <c r="M138" s="212" t="s">
        <v>19</v>
      </c>
      <c r="N138" s="213" t="s">
        <v>44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131</v>
      </c>
      <c r="AT138" s="216" t="s">
        <v>126</v>
      </c>
      <c r="AU138" s="216" t="s">
        <v>83</v>
      </c>
      <c r="AY138" s="18" t="s">
        <v>124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131</v>
      </c>
      <c r="BM138" s="216" t="s">
        <v>563</v>
      </c>
    </row>
    <row r="139" s="2" customFormat="1">
      <c r="A139" s="39"/>
      <c r="B139" s="40"/>
      <c r="C139" s="41"/>
      <c r="D139" s="218" t="s">
        <v>133</v>
      </c>
      <c r="E139" s="41"/>
      <c r="F139" s="219" t="s">
        <v>208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133</v>
      </c>
      <c r="AU139" s="18" t="s">
        <v>83</v>
      </c>
    </row>
    <row r="140" s="13" customFormat="1">
      <c r="A140" s="13"/>
      <c r="B140" s="223"/>
      <c r="C140" s="224"/>
      <c r="D140" s="225" t="s">
        <v>135</v>
      </c>
      <c r="E140" s="226" t="s">
        <v>19</v>
      </c>
      <c r="F140" s="227" t="s">
        <v>558</v>
      </c>
      <c r="G140" s="224"/>
      <c r="H140" s="228">
        <v>111.06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135</v>
      </c>
      <c r="AU140" s="234" t="s">
        <v>83</v>
      </c>
      <c r="AV140" s="13" t="s">
        <v>83</v>
      </c>
      <c r="AW140" s="13" t="s">
        <v>32</v>
      </c>
      <c r="AX140" s="13" t="s">
        <v>73</v>
      </c>
      <c r="AY140" s="234" t="s">
        <v>124</v>
      </c>
    </row>
    <row r="141" s="14" customFormat="1">
      <c r="A141" s="14"/>
      <c r="B141" s="235"/>
      <c r="C141" s="236"/>
      <c r="D141" s="225" t="s">
        <v>135</v>
      </c>
      <c r="E141" s="237" t="s">
        <v>19</v>
      </c>
      <c r="F141" s="238" t="s">
        <v>137</v>
      </c>
      <c r="G141" s="236"/>
      <c r="H141" s="239">
        <v>111.06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135</v>
      </c>
      <c r="AU141" s="245" t="s">
        <v>83</v>
      </c>
      <c r="AV141" s="14" t="s">
        <v>131</v>
      </c>
      <c r="AW141" s="14" t="s">
        <v>32</v>
      </c>
      <c r="AX141" s="14" t="s">
        <v>81</v>
      </c>
      <c r="AY141" s="245" t="s">
        <v>124</v>
      </c>
    </row>
    <row r="142" s="2" customFormat="1" ht="24.15" customHeight="1">
      <c r="A142" s="39"/>
      <c r="B142" s="40"/>
      <c r="C142" s="205" t="s">
        <v>204</v>
      </c>
      <c r="D142" s="205" t="s">
        <v>126</v>
      </c>
      <c r="E142" s="206" t="s">
        <v>210</v>
      </c>
      <c r="F142" s="207" t="s">
        <v>211</v>
      </c>
      <c r="G142" s="208" t="s">
        <v>129</v>
      </c>
      <c r="H142" s="209">
        <v>555.29999999999995</v>
      </c>
      <c r="I142" s="210"/>
      <c r="J142" s="211">
        <f>ROUND(I142*H142,2)</f>
        <v>0</v>
      </c>
      <c r="K142" s="207" t="s">
        <v>130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131</v>
      </c>
      <c r="AT142" s="216" t="s">
        <v>126</v>
      </c>
      <c r="AU142" s="216" t="s">
        <v>83</v>
      </c>
      <c r="AY142" s="18" t="s">
        <v>124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131</v>
      </c>
      <c r="BM142" s="216" t="s">
        <v>564</v>
      </c>
    </row>
    <row r="143" s="2" customFormat="1">
      <c r="A143" s="39"/>
      <c r="B143" s="40"/>
      <c r="C143" s="41"/>
      <c r="D143" s="218" t="s">
        <v>133</v>
      </c>
      <c r="E143" s="41"/>
      <c r="F143" s="219" t="s">
        <v>213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133</v>
      </c>
      <c r="AU143" s="18" t="s">
        <v>83</v>
      </c>
    </row>
    <row r="144" s="13" customFormat="1">
      <c r="A144" s="13"/>
      <c r="B144" s="223"/>
      <c r="C144" s="224"/>
      <c r="D144" s="225" t="s">
        <v>135</v>
      </c>
      <c r="E144" s="226" t="s">
        <v>19</v>
      </c>
      <c r="F144" s="227" t="s">
        <v>565</v>
      </c>
      <c r="G144" s="224"/>
      <c r="H144" s="228">
        <v>555.29999999999995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135</v>
      </c>
      <c r="AU144" s="234" t="s">
        <v>83</v>
      </c>
      <c r="AV144" s="13" t="s">
        <v>83</v>
      </c>
      <c r="AW144" s="13" t="s">
        <v>32</v>
      </c>
      <c r="AX144" s="13" t="s">
        <v>73</v>
      </c>
      <c r="AY144" s="234" t="s">
        <v>124</v>
      </c>
    </row>
    <row r="145" s="14" customFormat="1">
      <c r="A145" s="14"/>
      <c r="B145" s="235"/>
      <c r="C145" s="236"/>
      <c r="D145" s="225" t="s">
        <v>135</v>
      </c>
      <c r="E145" s="237" t="s">
        <v>19</v>
      </c>
      <c r="F145" s="238" t="s">
        <v>137</v>
      </c>
      <c r="G145" s="236"/>
      <c r="H145" s="239">
        <v>555.29999999999995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135</v>
      </c>
      <c r="AU145" s="245" t="s">
        <v>83</v>
      </c>
      <c r="AV145" s="14" t="s">
        <v>131</v>
      </c>
      <c r="AW145" s="14" t="s">
        <v>32</v>
      </c>
      <c r="AX145" s="14" t="s">
        <v>81</v>
      </c>
      <c r="AY145" s="245" t="s">
        <v>124</v>
      </c>
    </row>
    <row r="146" s="2" customFormat="1" ht="16.5" customHeight="1">
      <c r="A146" s="39"/>
      <c r="B146" s="40"/>
      <c r="C146" s="246" t="s">
        <v>209</v>
      </c>
      <c r="D146" s="246" t="s">
        <v>216</v>
      </c>
      <c r="E146" s="247" t="s">
        <v>217</v>
      </c>
      <c r="F146" s="248" t="s">
        <v>218</v>
      </c>
      <c r="G146" s="249" t="s">
        <v>219</v>
      </c>
      <c r="H146" s="250">
        <v>13.882999999999999</v>
      </c>
      <c r="I146" s="251"/>
      <c r="J146" s="252">
        <f>ROUND(I146*H146,2)</f>
        <v>0</v>
      </c>
      <c r="K146" s="248" t="s">
        <v>130</v>
      </c>
      <c r="L146" s="253"/>
      <c r="M146" s="254" t="s">
        <v>19</v>
      </c>
      <c r="N146" s="255" t="s">
        <v>44</v>
      </c>
      <c r="O146" s="85"/>
      <c r="P146" s="214">
        <f>O146*H146</f>
        <v>0</v>
      </c>
      <c r="Q146" s="214">
        <v>0.001</v>
      </c>
      <c r="R146" s="214">
        <f>Q146*H146</f>
        <v>0.013883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172</v>
      </c>
      <c r="AT146" s="216" t="s">
        <v>216</v>
      </c>
      <c r="AU146" s="216" t="s">
        <v>83</v>
      </c>
      <c r="AY146" s="18" t="s">
        <v>124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131</v>
      </c>
      <c r="BM146" s="216" t="s">
        <v>566</v>
      </c>
    </row>
    <row r="147" s="13" customFormat="1">
      <c r="A147" s="13"/>
      <c r="B147" s="223"/>
      <c r="C147" s="224"/>
      <c r="D147" s="225" t="s">
        <v>135</v>
      </c>
      <c r="E147" s="226" t="s">
        <v>19</v>
      </c>
      <c r="F147" s="227" t="s">
        <v>567</v>
      </c>
      <c r="G147" s="224"/>
      <c r="H147" s="228">
        <v>13.882999999999999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135</v>
      </c>
      <c r="AU147" s="234" t="s">
        <v>83</v>
      </c>
      <c r="AV147" s="13" t="s">
        <v>83</v>
      </c>
      <c r="AW147" s="13" t="s">
        <v>32</v>
      </c>
      <c r="AX147" s="13" t="s">
        <v>73</v>
      </c>
      <c r="AY147" s="234" t="s">
        <v>124</v>
      </c>
    </row>
    <row r="148" s="14" customFormat="1">
      <c r="A148" s="14"/>
      <c r="B148" s="235"/>
      <c r="C148" s="236"/>
      <c r="D148" s="225" t="s">
        <v>135</v>
      </c>
      <c r="E148" s="237" t="s">
        <v>19</v>
      </c>
      <c r="F148" s="238" t="s">
        <v>137</v>
      </c>
      <c r="G148" s="236"/>
      <c r="H148" s="239">
        <v>13.882999999999999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135</v>
      </c>
      <c r="AU148" s="245" t="s">
        <v>83</v>
      </c>
      <c r="AV148" s="14" t="s">
        <v>131</v>
      </c>
      <c r="AW148" s="14" t="s">
        <v>32</v>
      </c>
      <c r="AX148" s="14" t="s">
        <v>81</v>
      </c>
      <c r="AY148" s="245" t="s">
        <v>124</v>
      </c>
    </row>
    <row r="149" s="2" customFormat="1" ht="21.75" customHeight="1">
      <c r="A149" s="39"/>
      <c r="B149" s="40"/>
      <c r="C149" s="205" t="s">
        <v>215</v>
      </c>
      <c r="D149" s="205" t="s">
        <v>126</v>
      </c>
      <c r="E149" s="206" t="s">
        <v>223</v>
      </c>
      <c r="F149" s="207" t="s">
        <v>224</v>
      </c>
      <c r="G149" s="208" t="s">
        <v>129</v>
      </c>
      <c r="H149" s="209">
        <v>555.29999999999995</v>
      </c>
      <c r="I149" s="210"/>
      <c r="J149" s="211">
        <f>ROUND(I149*H149,2)</f>
        <v>0</v>
      </c>
      <c r="K149" s="207" t="s">
        <v>130</v>
      </c>
      <c r="L149" s="45"/>
      <c r="M149" s="212" t="s">
        <v>19</v>
      </c>
      <c r="N149" s="213" t="s">
        <v>44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131</v>
      </c>
      <c r="AT149" s="216" t="s">
        <v>126</v>
      </c>
      <c r="AU149" s="216" t="s">
        <v>83</v>
      </c>
      <c r="AY149" s="18" t="s">
        <v>124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81</v>
      </c>
      <c r="BK149" s="217">
        <f>ROUND(I149*H149,2)</f>
        <v>0</v>
      </c>
      <c r="BL149" s="18" t="s">
        <v>131</v>
      </c>
      <c r="BM149" s="216" t="s">
        <v>568</v>
      </c>
    </row>
    <row r="150" s="2" customFormat="1">
      <c r="A150" s="39"/>
      <c r="B150" s="40"/>
      <c r="C150" s="41"/>
      <c r="D150" s="218" t="s">
        <v>133</v>
      </c>
      <c r="E150" s="41"/>
      <c r="F150" s="219" t="s">
        <v>226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133</v>
      </c>
      <c r="AU150" s="18" t="s">
        <v>83</v>
      </c>
    </row>
    <row r="151" s="13" customFormat="1">
      <c r="A151" s="13"/>
      <c r="B151" s="223"/>
      <c r="C151" s="224"/>
      <c r="D151" s="225" t="s">
        <v>135</v>
      </c>
      <c r="E151" s="226" t="s">
        <v>19</v>
      </c>
      <c r="F151" s="227" t="s">
        <v>569</v>
      </c>
      <c r="G151" s="224"/>
      <c r="H151" s="228">
        <v>555.29999999999995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135</v>
      </c>
      <c r="AU151" s="234" t="s">
        <v>83</v>
      </c>
      <c r="AV151" s="13" t="s">
        <v>83</v>
      </c>
      <c r="AW151" s="13" t="s">
        <v>32</v>
      </c>
      <c r="AX151" s="13" t="s">
        <v>73</v>
      </c>
      <c r="AY151" s="234" t="s">
        <v>124</v>
      </c>
    </row>
    <row r="152" s="14" customFormat="1">
      <c r="A152" s="14"/>
      <c r="B152" s="235"/>
      <c r="C152" s="236"/>
      <c r="D152" s="225" t="s">
        <v>135</v>
      </c>
      <c r="E152" s="237" t="s">
        <v>19</v>
      </c>
      <c r="F152" s="238" t="s">
        <v>137</v>
      </c>
      <c r="G152" s="236"/>
      <c r="H152" s="239">
        <v>555.29999999999995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135</v>
      </c>
      <c r="AU152" s="245" t="s">
        <v>83</v>
      </c>
      <c r="AV152" s="14" t="s">
        <v>131</v>
      </c>
      <c r="AW152" s="14" t="s">
        <v>32</v>
      </c>
      <c r="AX152" s="14" t="s">
        <v>81</v>
      </c>
      <c r="AY152" s="245" t="s">
        <v>124</v>
      </c>
    </row>
    <row r="153" s="2" customFormat="1" ht="24.15" customHeight="1">
      <c r="A153" s="39"/>
      <c r="B153" s="40"/>
      <c r="C153" s="205" t="s">
        <v>222</v>
      </c>
      <c r="D153" s="205" t="s">
        <v>126</v>
      </c>
      <c r="E153" s="206" t="s">
        <v>229</v>
      </c>
      <c r="F153" s="207" t="s">
        <v>230</v>
      </c>
      <c r="G153" s="208" t="s">
        <v>129</v>
      </c>
      <c r="H153" s="209">
        <v>555.29999999999995</v>
      </c>
      <c r="I153" s="210"/>
      <c r="J153" s="211">
        <f>ROUND(I153*H153,2)</f>
        <v>0</v>
      </c>
      <c r="K153" s="207" t="s">
        <v>130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131</v>
      </c>
      <c r="AT153" s="216" t="s">
        <v>126</v>
      </c>
      <c r="AU153" s="216" t="s">
        <v>83</v>
      </c>
      <c r="AY153" s="18" t="s">
        <v>124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131</v>
      </c>
      <c r="BM153" s="216" t="s">
        <v>570</v>
      </c>
    </row>
    <row r="154" s="2" customFormat="1">
      <c r="A154" s="39"/>
      <c r="B154" s="40"/>
      <c r="C154" s="41"/>
      <c r="D154" s="218" t="s">
        <v>133</v>
      </c>
      <c r="E154" s="41"/>
      <c r="F154" s="219" t="s">
        <v>232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133</v>
      </c>
      <c r="AU154" s="18" t="s">
        <v>83</v>
      </c>
    </row>
    <row r="155" s="13" customFormat="1">
      <c r="A155" s="13"/>
      <c r="B155" s="223"/>
      <c r="C155" s="224"/>
      <c r="D155" s="225" t="s">
        <v>135</v>
      </c>
      <c r="E155" s="226" t="s">
        <v>19</v>
      </c>
      <c r="F155" s="227" t="s">
        <v>565</v>
      </c>
      <c r="G155" s="224"/>
      <c r="H155" s="228">
        <v>555.29999999999995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135</v>
      </c>
      <c r="AU155" s="234" t="s">
        <v>83</v>
      </c>
      <c r="AV155" s="13" t="s">
        <v>83</v>
      </c>
      <c r="AW155" s="13" t="s">
        <v>32</v>
      </c>
      <c r="AX155" s="13" t="s">
        <v>73</v>
      </c>
      <c r="AY155" s="234" t="s">
        <v>124</v>
      </c>
    </row>
    <row r="156" s="14" customFormat="1">
      <c r="A156" s="14"/>
      <c r="B156" s="235"/>
      <c r="C156" s="236"/>
      <c r="D156" s="225" t="s">
        <v>135</v>
      </c>
      <c r="E156" s="237" t="s">
        <v>19</v>
      </c>
      <c r="F156" s="238" t="s">
        <v>137</v>
      </c>
      <c r="G156" s="236"/>
      <c r="H156" s="239">
        <v>555.29999999999995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135</v>
      </c>
      <c r="AU156" s="245" t="s">
        <v>83</v>
      </c>
      <c r="AV156" s="14" t="s">
        <v>131</v>
      </c>
      <c r="AW156" s="14" t="s">
        <v>32</v>
      </c>
      <c r="AX156" s="14" t="s">
        <v>81</v>
      </c>
      <c r="AY156" s="245" t="s">
        <v>124</v>
      </c>
    </row>
    <row r="157" s="2" customFormat="1" ht="16.5" customHeight="1">
      <c r="A157" s="39"/>
      <c r="B157" s="40"/>
      <c r="C157" s="246" t="s">
        <v>228</v>
      </c>
      <c r="D157" s="246" t="s">
        <v>216</v>
      </c>
      <c r="E157" s="247" t="s">
        <v>234</v>
      </c>
      <c r="F157" s="248" t="s">
        <v>235</v>
      </c>
      <c r="G157" s="249" t="s">
        <v>200</v>
      </c>
      <c r="H157" s="250">
        <v>199.90799999999999</v>
      </c>
      <c r="I157" s="251"/>
      <c r="J157" s="252">
        <f>ROUND(I157*H157,2)</f>
        <v>0</v>
      </c>
      <c r="K157" s="248" t="s">
        <v>130</v>
      </c>
      <c r="L157" s="253"/>
      <c r="M157" s="254" t="s">
        <v>19</v>
      </c>
      <c r="N157" s="255" t="s">
        <v>44</v>
      </c>
      <c r="O157" s="85"/>
      <c r="P157" s="214">
        <f>O157*H157</f>
        <v>0</v>
      </c>
      <c r="Q157" s="214">
        <v>1</v>
      </c>
      <c r="R157" s="214">
        <f>Q157*H157</f>
        <v>199.90799999999999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172</v>
      </c>
      <c r="AT157" s="216" t="s">
        <v>216</v>
      </c>
      <c r="AU157" s="216" t="s">
        <v>83</v>
      </c>
      <c r="AY157" s="18" t="s">
        <v>124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131</v>
      </c>
      <c r="BM157" s="216" t="s">
        <v>571</v>
      </c>
    </row>
    <row r="158" s="13" customFormat="1">
      <c r="A158" s="13"/>
      <c r="B158" s="223"/>
      <c r="C158" s="224"/>
      <c r="D158" s="225" t="s">
        <v>135</v>
      </c>
      <c r="E158" s="226" t="s">
        <v>19</v>
      </c>
      <c r="F158" s="227" t="s">
        <v>572</v>
      </c>
      <c r="G158" s="224"/>
      <c r="H158" s="228">
        <v>199.90799999999999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135</v>
      </c>
      <c r="AU158" s="234" t="s">
        <v>83</v>
      </c>
      <c r="AV158" s="13" t="s">
        <v>83</v>
      </c>
      <c r="AW158" s="13" t="s">
        <v>32</v>
      </c>
      <c r="AX158" s="13" t="s">
        <v>73</v>
      </c>
      <c r="AY158" s="234" t="s">
        <v>124</v>
      </c>
    </row>
    <row r="159" s="14" customFormat="1">
      <c r="A159" s="14"/>
      <c r="B159" s="235"/>
      <c r="C159" s="236"/>
      <c r="D159" s="225" t="s">
        <v>135</v>
      </c>
      <c r="E159" s="237" t="s">
        <v>19</v>
      </c>
      <c r="F159" s="238" t="s">
        <v>137</v>
      </c>
      <c r="G159" s="236"/>
      <c r="H159" s="239">
        <v>199.90799999999999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135</v>
      </c>
      <c r="AU159" s="245" t="s">
        <v>83</v>
      </c>
      <c r="AV159" s="14" t="s">
        <v>131</v>
      </c>
      <c r="AW159" s="14" t="s">
        <v>32</v>
      </c>
      <c r="AX159" s="14" t="s">
        <v>81</v>
      </c>
      <c r="AY159" s="245" t="s">
        <v>124</v>
      </c>
    </row>
    <row r="160" s="2" customFormat="1" ht="24.15" customHeight="1">
      <c r="A160" s="39"/>
      <c r="B160" s="40"/>
      <c r="C160" s="205" t="s">
        <v>233</v>
      </c>
      <c r="D160" s="205" t="s">
        <v>126</v>
      </c>
      <c r="E160" s="206" t="s">
        <v>573</v>
      </c>
      <c r="F160" s="207" t="s">
        <v>574</v>
      </c>
      <c r="G160" s="208" t="s">
        <v>307</v>
      </c>
      <c r="H160" s="209">
        <v>1</v>
      </c>
      <c r="I160" s="210"/>
      <c r="J160" s="211">
        <f>ROUND(I160*H160,2)</f>
        <v>0</v>
      </c>
      <c r="K160" s="207" t="s">
        <v>130</v>
      </c>
      <c r="L160" s="45"/>
      <c r="M160" s="212" t="s">
        <v>19</v>
      </c>
      <c r="N160" s="213" t="s">
        <v>44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131</v>
      </c>
      <c r="AT160" s="216" t="s">
        <v>126</v>
      </c>
      <c r="AU160" s="216" t="s">
        <v>83</v>
      </c>
      <c r="AY160" s="18" t="s">
        <v>124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81</v>
      </c>
      <c r="BK160" s="217">
        <f>ROUND(I160*H160,2)</f>
        <v>0</v>
      </c>
      <c r="BL160" s="18" t="s">
        <v>131</v>
      </c>
      <c r="BM160" s="216" t="s">
        <v>575</v>
      </c>
    </row>
    <row r="161" s="2" customFormat="1">
      <c r="A161" s="39"/>
      <c r="B161" s="40"/>
      <c r="C161" s="41"/>
      <c r="D161" s="218" t="s">
        <v>133</v>
      </c>
      <c r="E161" s="41"/>
      <c r="F161" s="219" t="s">
        <v>576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133</v>
      </c>
      <c r="AU161" s="18" t="s">
        <v>83</v>
      </c>
    </row>
    <row r="162" s="13" customFormat="1">
      <c r="A162" s="13"/>
      <c r="B162" s="223"/>
      <c r="C162" s="224"/>
      <c r="D162" s="225" t="s">
        <v>135</v>
      </c>
      <c r="E162" s="226" t="s">
        <v>19</v>
      </c>
      <c r="F162" s="227" t="s">
        <v>577</v>
      </c>
      <c r="G162" s="224"/>
      <c r="H162" s="228">
        <v>1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135</v>
      </c>
      <c r="AU162" s="234" t="s">
        <v>83</v>
      </c>
      <c r="AV162" s="13" t="s">
        <v>83</v>
      </c>
      <c r="AW162" s="13" t="s">
        <v>32</v>
      </c>
      <c r="AX162" s="13" t="s">
        <v>73</v>
      </c>
      <c r="AY162" s="234" t="s">
        <v>124</v>
      </c>
    </row>
    <row r="163" s="14" customFormat="1">
      <c r="A163" s="14"/>
      <c r="B163" s="235"/>
      <c r="C163" s="236"/>
      <c r="D163" s="225" t="s">
        <v>135</v>
      </c>
      <c r="E163" s="237" t="s">
        <v>19</v>
      </c>
      <c r="F163" s="238" t="s">
        <v>137</v>
      </c>
      <c r="G163" s="236"/>
      <c r="H163" s="239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135</v>
      </c>
      <c r="AU163" s="245" t="s">
        <v>83</v>
      </c>
      <c r="AV163" s="14" t="s">
        <v>131</v>
      </c>
      <c r="AW163" s="14" t="s">
        <v>32</v>
      </c>
      <c r="AX163" s="14" t="s">
        <v>81</v>
      </c>
      <c r="AY163" s="245" t="s">
        <v>124</v>
      </c>
    </row>
    <row r="164" s="2" customFormat="1" ht="16.5" customHeight="1">
      <c r="A164" s="39"/>
      <c r="B164" s="40"/>
      <c r="C164" s="246" t="s">
        <v>239</v>
      </c>
      <c r="D164" s="246" t="s">
        <v>216</v>
      </c>
      <c r="E164" s="247" t="s">
        <v>578</v>
      </c>
      <c r="F164" s="248" t="s">
        <v>579</v>
      </c>
      <c r="G164" s="249" t="s">
        <v>188</v>
      </c>
      <c r="H164" s="250">
        <v>1</v>
      </c>
      <c r="I164" s="251"/>
      <c r="J164" s="252">
        <f>ROUND(I164*H164,2)</f>
        <v>0</v>
      </c>
      <c r="K164" s="248" t="s">
        <v>130</v>
      </c>
      <c r="L164" s="253"/>
      <c r="M164" s="254" t="s">
        <v>19</v>
      </c>
      <c r="N164" s="255" t="s">
        <v>44</v>
      </c>
      <c r="O164" s="85"/>
      <c r="P164" s="214">
        <f>O164*H164</f>
        <v>0</v>
      </c>
      <c r="Q164" s="214">
        <v>0.22</v>
      </c>
      <c r="R164" s="214">
        <f>Q164*H164</f>
        <v>0.22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172</v>
      </c>
      <c r="AT164" s="216" t="s">
        <v>216</v>
      </c>
      <c r="AU164" s="216" t="s">
        <v>83</v>
      </c>
      <c r="AY164" s="18" t="s">
        <v>124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131</v>
      </c>
      <c r="BM164" s="216" t="s">
        <v>580</v>
      </c>
    </row>
    <row r="165" s="2" customFormat="1" ht="24.15" customHeight="1">
      <c r="A165" s="39"/>
      <c r="B165" s="40"/>
      <c r="C165" s="205" t="s">
        <v>246</v>
      </c>
      <c r="D165" s="205" t="s">
        <v>126</v>
      </c>
      <c r="E165" s="206" t="s">
        <v>581</v>
      </c>
      <c r="F165" s="207" t="s">
        <v>582</v>
      </c>
      <c r="G165" s="208" t="s">
        <v>307</v>
      </c>
      <c r="H165" s="209">
        <v>1</v>
      </c>
      <c r="I165" s="210"/>
      <c r="J165" s="211">
        <f>ROUND(I165*H165,2)</f>
        <v>0</v>
      </c>
      <c r="K165" s="207" t="s">
        <v>130</v>
      </c>
      <c r="L165" s="45"/>
      <c r="M165" s="212" t="s">
        <v>19</v>
      </c>
      <c r="N165" s="213" t="s">
        <v>44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131</v>
      </c>
      <c r="AT165" s="216" t="s">
        <v>126</v>
      </c>
      <c r="AU165" s="216" t="s">
        <v>83</v>
      </c>
      <c r="AY165" s="18" t="s">
        <v>124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131</v>
      </c>
      <c r="BM165" s="216" t="s">
        <v>583</v>
      </c>
    </row>
    <row r="166" s="2" customFormat="1">
      <c r="A166" s="39"/>
      <c r="B166" s="40"/>
      <c r="C166" s="41"/>
      <c r="D166" s="218" t="s">
        <v>133</v>
      </c>
      <c r="E166" s="41"/>
      <c r="F166" s="219" t="s">
        <v>584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133</v>
      </c>
      <c r="AU166" s="18" t="s">
        <v>83</v>
      </c>
    </row>
    <row r="167" s="2" customFormat="1" ht="21.75" customHeight="1">
      <c r="A167" s="39"/>
      <c r="B167" s="40"/>
      <c r="C167" s="205" t="s">
        <v>7</v>
      </c>
      <c r="D167" s="205" t="s">
        <v>126</v>
      </c>
      <c r="E167" s="206" t="s">
        <v>585</v>
      </c>
      <c r="F167" s="207" t="s">
        <v>586</v>
      </c>
      <c r="G167" s="208" t="s">
        <v>307</v>
      </c>
      <c r="H167" s="209">
        <v>1</v>
      </c>
      <c r="I167" s="210"/>
      <c r="J167" s="211">
        <f>ROUND(I167*H167,2)</f>
        <v>0</v>
      </c>
      <c r="K167" s="207" t="s">
        <v>130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0.0011900000000000001</v>
      </c>
      <c r="R167" s="214">
        <f>Q167*H167</f>
        <v>0.0011900000000000001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131</v>
      </c>
      <c r="AT167" s="216" t="s">
        <v>126</v>
      </c>
      <c r="AU167" s="216" t="s">
        <v>83</v>
      </c>
      <c r="AY167" s="18" t="s">
        <v>124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131</v>
      </c>
      <c r="BM167" s="216" t="s">
        <v>587</v>
      </c>
    </row>
    <row r="168" s="2" customFormat="1">
      <c r="A168" s="39"/>
      <c r="B168" s="40"/>
      <c r="C168" s="41"/>
      <c r="D168" s="218" t="s">
        <v>133</v>
      </c>
      <c r="E168" s="41"/>
      <c r="F168" s="219" t="s">
        <v>588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133</v>
      </c>
      <c r="AU168" s="18" t="s">
        <v>83</v>
      </c>
    </row>
    <row r="169" s="13" customFormat="1">
      <c r="A169" s="13"/>
      <c r="B169" s="223"/>
      <c r="C169" s="224"/>
      <c r="D169" s="225" t="s">
        <v>135</v>
      </c>
      <c r="E169" s="226" t="s">
        <v>19</v>
      </c>
      <c r="F169" s="227" t="s">
        <v>589</v>
      </c>
      <c r="G169" s="224"/>
      <c r="H169" s="228">
        <v>1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135</v>
      </c>
      <c r="AU169" s="234" t="s">
        <v>83</v>
      </c>
      <c r="AV169" s="13" t="s">
        <v>83</v>
      </c>
      <c r="AW169" s="13" t="s">
        <v>32</v>
      </c>
      <c r="AX169" s="13" t="s">
        <v>73</v>
      </c>
      <c r="AY169" s="234" t="s">
        <v>124</v>
      </c>
    </row>
    <row r="170" s="14" customFormat="1">
      <c r="A170" s="14"/>
      <c r="B170" s="235"/>
      <c r="C170" s="236"/>
      <c r="D170" s="225" t="s">
        <v>135</v>
      </c>
      <c r="E170" s="237" t="s">
        <v>19</v>
      </c>
      <c r="F170" s="238" t="s">
        <v>137</v>
      </c>
      <c r="G170" s="236"/>
      <c r="H170" s="239">
        <v>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135</v>
      </c>
      <c r="AU170" s="245" t="s">
        <v>83</v>
      </c>
      <c r="AV170" s="14" t="s">
        <v>131</v>
      </c>
      <c r="AW170" s="14" t="s">
        <v>32</v>
      </c>
      <c r="AX170" s="14" t="s">
        <v>81</v>
      </c>
      <c r="AY170" s="245" t="s">
        <v>124</v>
      </c>
    </row>
    <row r="171" s="2" customFormat="1" ht="24.15" customHeight="1">
      <c r="A171" s="39"/>
      <c r="B171" s="40"/>
      <c r="C171" s="205" t="s">
        <v>256</v>
      </c>
      <c r="D171" s="205" t="s">
        <v>126</v>
      </c>
      <c r="E171" s="206" t="s">
        <v>590</v>
      </c>
      <c r="F171" s="207" t="s">
        <v>591</v>
      </c>
      <c r="G171" s="208" t="s">
        <v>307</v>
      </c>
      <c r="H171" s="209">
        <v>8</v>
      </c>
      <c r="I171" s="210"/>
      <c r="J171" s="211">
        <f>ROUND(I171*H171,2)</f>
        <v>0</v>
      </c>
      <c r="K171" s="207" t="s">
        <v>130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0.021350000000000001</v>
      </c>
      <c r="R171" s="214">
        <f>Q171*H171</f>
        <v>0.17080000000000001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131</v>
      </c>
      <c r="AT171" s="216" t="s">
        <v>126</v>
      </c>
      <c r="AU171" s="216" t="s">
        <v>83</v>
      </c>
      <c r="AY171" s="18" t="s">
        <v>124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131</v>
      </c>
      <c r="BM171" s="216" t="s">
        <v>592</v>
      </c>
    </row>
    <row r="172" s="2" customFormat="1">
      <c r="A172" s="39"/>
      <c r="B172" s="40"/>
      <c r="C172" s="41"/>
      <c r="D172" s="218" t="s">
        <v>133</v>
      </c>
      <c r="E172" s="41"/>
      <c r="F172" s="219" t="s">
        <v>593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133</v>
      </c>
      <c r="AU172" s="18" t="s">
        <v>83</v>
      </c>
    </row>
    <row r="173" s="13" customFormat="1">
      <c r="A173" s="13"/>
      <c r="B173" s="223"/>
      <c r="C173" s="224"/>
      <c r="D173" s="225" t="s">
        <v>135</v>
      </c>
      <c r="E173" s="226" t="s">
        <v>19</v>
      </c>
      <c r="F173" s="227" t="s">
        <v>594</v>
      </c>
      <c r="G173" s="224"/>
      <c r="H173" s="228">
        <v>8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135</v>
      </c>
      <c r="AU173" s="234" t="s">
        <v>83</v>
      </c>
      <c r="AV173" s="13" t="s">
        <v>83</v>
      </c>
      <c r="AW173" s="13" t="s">
        <v>32</v>
      </c>
      <c r="AX173" s="13" t="s">
        <v>73</v>
      </c>
      <c r="AY173" s="234" t="s">
        <v>124</v>
      </c>
    </row>
    <row r="174" s="14" customFormat="1">
      <c r="A174" s="14"/>
      <c r="B174" s="235"/>
      <c r="C174" s="236"/>
      <c r="D174" s="225" t="s">
        <v>135</v>
      </c>
      <c r="E174" s="237" t="s">
        <v>19</v>
      </c>
      <c r="F174" s="238" t="s">
        <v>137</v>
      </c>
      <c r="G174" s="236"/>
      <c r="H174" s="239">
        <v>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135</v>
      </c>
      <c r="AU174" s="245" t="s">
        <v>83</v>
      </c>
      <c r="AV174" s="14" t="s">
        <v>131</v>
      </c>
      <c r="AW174" s="14" t="s">
        <v>32</v>
      </c>
      <c r="AX174" s="14" t="s">
        <v>81</v>
      </c>
      <c r="AY174" s="245" t="s">
        <v>124</v>
      </c>
    </row>
    <row r="175" s="12" customFormat="1" ht="22.8" customHeight="1">
      <c r="A175" s="12"/>
      <c r="B175" s="189"/>
      <c r="C175" s="190"/>
      <c r="D175" s="191" t="s">
        <v>72</v>
      </c>
      <c r="E175" s="203" t="s">
        <v>154</v>
      </c>
      <c r="F175" s="203" t="s">
        <v>238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SUM(P176:P230)</f>
        <v>0</v>
      </c>
      <c r="Q175" s="197"/>
      <c r="R175" s="198">
        <f>SUM(R176:R230)</f>
        <v>289.64952400000004</v>
      </c>
      <c r="S175" s="197"/>
      <c r="T175" s="199">
        <f>SUM(T176:T230)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81</v>
      </c>
      <c r="AT175" s="201" t="s">
        <v>72</v>
      </c>
      <c r="AU175" s="201" t="s">
        <v>81</v>
      </c>
      <c r="AY175" s="200" t="s">
        <v>124</v>
      </c>
      <c r="BK175" s="202">
        <f>SUM(BK176:BK230)</f>
        <v>0</v>
      </c>
    </row>
    <row r="176" s="2" customFormat="1" ht="21.75" customHeight="1">
      <c r="A176" s="39"/>
      <c r="B176" s="40"/>
      <c r="C176" s="205" t="s">
        <v>262</v>
      </c>
      <c r="D176" s="205" t="s">
        <v>126</v>
      </c>
      <c r="E176" s="206" t="s">
        <v>240</v>
      </c>
      <c r="F176" s="207" t="s">
        <v>241</v>
      </c>
      <c r="G176" s="208" t="s">
        <v>129</v>
      </c>
      <c r="H176" s="209">
        <v>1063.3</v>
      </c>
      <c r="I176" s="210"/>
      <c r="J176" s="211">
        <f>ROUND(I176*H176,2)</f>
        <v>0</v>
      </c>
      <c r="K176" s="207" t="s">
        <v>130</v>
      </c>
      <c r="L176" s="45"/>
      <c r="M176" s="212" t="s">
        <v>19</v>
      </c>
      <c r="N176" s="213" t="s">
        <v>44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131</v>
      </c>
      <c r="AT176" s="216" t="s">
        <v>126</v>
      </c>
      <c r="AU176" s="216" t="s">
        <v>83</v>
      </c>
      <c r="AY176" s="18" t="s">
        <v>124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131</v>
      </c>
      <c r="BM176" s="216" t="s">
        <v>595</v>
      </c>
    </row>
    <row r="177" s="2" customFormat="1">
      <c r="A177" s="39"/>
      <c r="B177" s="40"/>
      <c r="C177" s="41"/>
      <c r="D177" s="218" t="s">
        <v>133</v>
      </c>
      <c r="E177" s="41"/>
      <c r="F177" s="219" t="s">
        <v>243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133</v>
      </c>
      <c r="AU177" s="18" t="s">
        <v>83</v>
      </c>
    </row>
    <row r="178" s="13" customFormat="1">
      <c r="A178" s="13"/>
      <c r="B178" s="223"/>
      <c r="C178" s="224"/>
      <c r="D178" s="225" t="s">
        <v>135</v>
      </c>
      <c r="E178" s="226" t="s">
        <v>19</v>
      </c>
      <c r="F178" s="227" t="s">
        <v>596</v>
      </c>
      <c r="G178" s="224"/>
      <c r="H178" s="228">
        <v>793.60000000000002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135</v>
      </c>
      <c r="AU178" s="234" t="s">
        <v>83</v>
      </c>
      <c r="AV178" s="13" t="s">
        <v>83</v>
      </c>
      <c r="AW178" s="13" t="s">
        <v>32</v>
      </c>
      <c r="AX178" s="13" t="s">
        <v>73</v>
      </c>
      <c r="AY178" s="234" t="s">
        <v>124</v>
      </c>
    </row>
    <row r="179" s="13" customFormat="1">
      <c r="A179" s="13"/>
      <c r="B179" s="223"/>
      <c r="C179" s="224"/>
      <c r="D179" s="225" t="s">
        <v>135</v>
      </c>
      <c r="E179" s="226" t="s">
        <v>19</v>
      </c>
      <c r="F179" s="227" t="s">
        <v>597</v>
      </c>
      <c r="G179" s="224"/>
      <c r="H179" s="228">
        <v>269.69999999999999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135</v>
      </c>
      <c r="AU179" s="234" t="s">
        <v>83</v>
      </c>
      <c r="AV179" s="13" t="s">
        <v>83</v>
      </c>
      <c r="AW179" s="13" t="s">
        <v>32</v>
      </c>
      <c r="AX179" s="13" t="s">
        <v>73</v>
      </c>
      <c r="AY179" s="234" t="s">
        <v>124</v>
      </c>
    </row>
    <row r="180" s="14" customFormat="1">
      <c r="A180" s="14"/>
      <c r="B180" s="235"/>
      <c r="C180" s="236"/>
      <c r="D180" s="225" t="s">
        <v>135</v>
      </c>
      <c r="E180" s="237" t="s">
        <v>19</v>
      </c>
      <c r="F180" s="238" t="s">
        <v>137</v>
      </c>
      <c r="G180" s="236"/>
      <c r="H180" s="239">
        <v>1063.3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135</v>
      </c>
      <c r="AU180" s="245" t="s">
        <v>83</v>
      </c>
      <c r="AV180" s="14" t="s">
        <v>131</v>
      </c>
      <c r="AW180" s="14" t="s">
        <v>32</v>
      </c>
      <c r="AX180" s="14" t="s">
        <v>81</v>
      </c>
      <c r="AY180" s="245" t="s">
        <v>124</v>
      </c>
    </row>
    <row r="181" s="2" customFormat="1" ht="21.75" customHeight="1">
      <c r="A181" s="39"/>
      <c r="B181" s="40"/>
      <c r="C181" s="205" t="s">
        <v>268</v>
      </c>
      <c r="D181" s="205" t="s">
        <v>126</v>
      </c>
      <c r="E181" s="206" t="s">
        <v>598</v>
      </c>
      <c r="F181" s="207" t="s">
        <v>599</v>
      </c>
      <c r="G181" s="208" t="s">
        <v>129</v>
      </c>
      <c r="H181" s="209">
        <v>93.099999999999994</v>
      </c>
      <c r="I181" s="210"/>
      <c r="J181" s="211">
        <f>ROUND(I181*H181,2)</f>
        <v>0</v>
      </c>
      <c r="K181" s="207" t="s">
        <v>130</v>
      </c>
      <c r="L181" s="45"/>
      <c r="M181" s="212" t="s">
        <v>19</v>
      </c>
      <c r="N181" s="213" t="s">
        <v>44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131</v>
      </c>
      <c r="AT181" s="216" t="s">
        <v>126</v>
      </c>
      <c r="AU181" s="216" t="s">
        <v>83</v>
      </c>
      <c r="AY181" s="18" t="s">
        <v>124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81</v>
      </c>
      <c r="BK181" s="217">
        <f>ROUND(I181*H181,2)</f>
        <v>0</v>
      </c>
      <c r="BL181" s="18" t="s">
        <v>131</v>
      </c>
      <c r="BM181" s="216" t="s">
        <v>600</v>
      </c>
    </row>
    <row r="182" s="2" customFormat="1">
      <c r="A182" s="39"/>
      <c r="B182" s="40"/>
      <c r="C182" s="41"/>
      <c r="D182" s="218" t="s">
        <v>133</v>
      </c>
      <c r="E182" s="41"/>
      <c r="F182" s="219" t="s">
        <v>601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133</v>
      </c>
      <c r="AU182" s="18" t="s">
        <v>83</v>
      </c>
    </row>
    <row r="183" s="13" customFormat="1">
      <c r="A183" s="13"/>
      <c r="B183" s="223"/>
      <c r="C183" s="224"/>
      <c r="D183" s="225" t="s">
        <v>135</v>
      </c>
      <c r="E183" s="226" t="s">
        <v>19</v>
      </c>
      <c r="F183" s="227" t="s">
        <v>602</v>
      </c>
      <c r="G183" s="224"/>
      <c r="H183" s="228">
        <v>93.099999999999994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135</v>
      </c>
      <c r="AU183" s="234" t="s">
        <v>83</v>
      </c>
      <c r="AV183" s="13" t="s">
        <v>83</v>
      </c>
      <c r="AW183" s="13" t="s">
        <v>32</v>
      </c>
      <c r="AX183" s="13" t="s">
        <v>73</v>
      </c>
      <c r="AY183" s="234" t="s">
        <v>124</v>
      </c>
    </row>
    <row r="184" s="14" customFormat="1">
      <c r="A184" s="14"/>
      <c r="B184" s="235"/>
      <c r="C184" s="236"/>
      <c r="D184" s="225" t="s">
        <v>135</v>
      </c>
      <c r="E184" s="237" t="s">
        <v>19</v>
      </c>
      <c r="F184" s="238" t="s">
        <v>137</v>
      </c>
      <c r="G184" s="236"/>
      <c r="H184" s="239">
        <v>93.099999999999994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135</v>
      </c>
      <c r="AU184" s="245" t="s">
        <v>83</v>
      </c>
      <c r="AV184" s="14" t="s">
        <v>131</v>
      </c>
      <c r="AW184" s="14" t="s">
        <v>32</v>
      </c>
      <c r="AX184" s="14" t="s">
        <v>81</v>
      </c>
      <c r="AY184" s="245" t="s">
        <v>124</v>
      </c>
    </row>
    <row r="185" s="2" customFormat="1" ht="24.15" customHeight="1">
      <c r="A185" s="39"/>
      <c r="B185" s="40"/>
      <c r="C185" s="205" t="s">
        <v>274</v>
      </c>
      <c r="D185" s="205" t="s">
        <v>126</v>
      </c>
      <c r="E185" s="206" t="s">
        <v>251</v>
      </c>
      <c r="F185" s="207" t="s">
        <v>252</v>
      </c>
      <c r="G185" s="208" t="s">
        <v>129</v>
      </c>
      <c r="H185" s="209">
        <v>548.10000000000002</v>
      </c>
      <c r="I185" s="210"/>
      <c r="J185" s="211">
        <f>ROUND(I185*H185,2)</f>
        <v>0</v>
      </c>
      <c r="K185" s="207" t="s">
        <v>130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131</v>
      </c>
      <c r="AT185" s="216" t="s">
        <v>126</v>
      </c>
      <c r="AU185" s="216" t="s">
        <v>83</v>
      </c>
      <c r="AY185" s="18" t="s">
        <v>124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131</v>
      </c>
      <c r="BM185" s="216" t="s">
        <v>603</v>
      </c>
    </row>
    <row r="186" s="2" customFormat="1">
      <c r="A186" s="39"/>
      <c r="B186" s="40"/>
      <c r="C186" s="41"/>
      <c r="D186" s="218" t="s">
        <v>133</v>
      </c>
      <c r="E186" s="41"/>
      <c r="F186" s="219" t="s">
        <v>254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133</v>
      </c>
      <c r="AU186" s="18" t="s">
        <v>83</v>
      </c>
    </row>
    <row r="187" s="13" customFormat="1">
      <c r="A187" s="13"/>
      <c r="B187" s="223"/>
      <c r="C187" s="224"/>
      <c r="D187" s="225" t="s">
        <v>135</v>
      </c>
      <c r="E187" s="226" t="s">
        <v>19</v>
      </c>
      <c r="F187" s="227" t="s">
        <v>604</v>
      </c>
      <c r="G187" s="224"/>
      <c r="H187" s="228">
        <v>455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135</v>
      </c>
      <c r="AU187" s="234" t="s">
        <v>83</v>
      </c>
      <c r="AV187" s="13" t="s">
        <v>83</v>
      </c>
      <c r="AW187" s="13" t="s">
        <v>32</v>
      </c>
      <c r="AX187" s="13" t="s">
        <v>73</v>
      </c>
      <c r="AY187" s="234" t="s">
        <v>124</v>
      </c>
    </row>
    <row r="188" s="13" customFormat="1">
      <c r="A188" s="13"/>
      <c r="B188" s="223"/>
      <c r="C188" s="224"/>
      <c r="D188" s="225" t="s">
        <v>135</v>
      </c>
      <c r="E188" s="226" t="s">
        <v>19</v>
      </c>
      <c r="F188" s="227" t="s">
        <v>605</v>
      </c>
      <c r="G188" s="224"/>
      <c r="H188" s="228">
        <v>93.099999999999994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135</v>
      </c>
      <c r="AU188" s="234" t="s">
        <v>83</v>
      </c>
      <c r="AV188" s="13" t="s">
        <v>83</v>
      </c>
      <c r="AW188" s="13" t="s">
        <v>32</v>
      </c>
      <c r="AX188" s="13" t="s">
        <v>73</v>
      </c>
      <c r="AY188" s="234" t="s">
        <v>124</v>
      </c>
    </row>
    <row r="189" s="14" customFormat="1">
      <c r="A189" s="14"/>
      <c r="B189" s="235"/>
      <c r="C189" s="236"/>
      <c r="D189" s="225" t="s">
        <v>135</v>
      </c>
      <c r="E189" s="237" t="s">
        <v>19</v>
      </c>
      <c r="F189" s="238" t="s">
        <v>137</v>
      </c>
      <c r="G189" s="236"/>
      <c r="H189" s="239">
        <v>548.10000000000002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135</v>
      </c>
      <c r="AU189" s="245" t="s">
        <v>83</v>
      </c>
      <c r="AV189" s="14" t="s">
        <v>131</v>
      </c>
      <c r="AW189" s="14" t="s">
        <v>32</v>
      </c>
      <c r="AX189" s="14" t="s">
        <v>81</v>
      </c>
      <c r="AY189" s="245" t="s">
        <v>124</v>
      </c>
    </row>
    <row r="190" s="2" customFormat="1" ht="24.15" customHeight="1">
      <c r="A190" s="39"/>
      <c r="B190" s="40"/>
      <c r="C190" s="205" t="s">
        <v>280</v>
      </c>
      <c r="D190" s="205" t="s">
        <v>126</v>
      </c>
      <c r="E190" s="206" t="s">
        <v>247</v>
      </c>
      <c r="F190" s="207" t="s">
        <v>248</v>
      </c>
      <c r="G190" s="208" t="s">
        <v>129</v>
      </c>
      <c r="H190" s="209">
        <v>269.69999999999999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44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131</v>
      </c>
      <c r="AT190" s="216" t="s">
        <v>126</v>
      </c>
      <c r="AU190" s="216" t="s">
        <v>83</v>
      </c>
      <c r="AY190" s="18" t="s">
        <v>124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81</v>
      </c>
      <c r="BK190" s="217">
        <f>ROUND(I190*H190,2)</f>
        <v>0</v>
      </c>
      <c r="BL190" s="18" t="s">
        <v>131</v>
      </c>
      <c r="BM190" s="216" t="s">
        <v>606</v>
      </c>
    </row>
    <row r="191" s="13" customFormat="1">
      <c r="A191" s="13"/>
      <c r="B191" s="223"/>
      <c r="C191" s="224"/>
      <c r="D191" s="225" t="s">
        <v>135</v>
      </c>
      <c r="E191" s="226" t="s">
        <v>19</v>
      </c>
      <c r="F191" s="227" t="s">
        <v>607</v>
      </c>
      <c r="G191" s="224"/>
      <c r="H191" s="228">
        <v>269.69999999999999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135</v>
      </c>
      <c r="AU191" s="234" t="s">
        <v>83</v>
      </c>
      <c r="AV191" s="13" t="s">
        <v>83</v>
      </c>
      <c r="AW191" s="13" t="s">
        <v>32</v>
      </c>
      <c r="AX191" s="13" t="s">
        <v>73</v>
      </c>
      <c r="AY191" s="234" t="s">
        <v>124</v>
      </c>
    </row>
    <row r="192" s="14" customFormat="1">
      <c r="A192" s="14"/>
      <c r="B192" s="235"/>
      <c r="C192" s="236"/>
      <c r="D192" s="225" t="s">
        <v>135</v>
      </c>
      <c r="E192" s="237" t="s">
        <v>19</v>
      </c>
      <c r="F192" s="238" t="s">
        <v>137</v>
      </c>
      <c r="G192" s="236"/>
      <c r="H192" s="239">
        <v>269.69999999999999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135</v>
      </c>
      <c r="AU192" s="245" t="s">
        <v>83</v>
      </c>
      <c r="AV192" s="14" t="s">
        <v>131</v>
      </c>
      <c r="AW192" s="14" t="s">
        <v>32</v>
      </c>
      <c r="AX192" s="14" t="s">
        <v>81</v>
      </c>
      <c r="AY192" s="245" t="s">
        <v>124</v>
      </c>
    </row>
    <row r="193" s="2" customFormat="1" ht="16.5" customHeight="1">
      <c r="A193" s="39"/>
      <c r="B193" s="40"/>
      <c r="C193" s="205" t="s">
        <v>285</v>
      </c>
      <c r="D193" s="205" t="s">
        <v>126</v>
      </c>
      <c r="E193" s="206" t="s">
        <v>257</v>
      </c>
      <c r="F193" s="207" t="s">
        <v>258</v>
      </c>
      <c r="G193" s="208" t="s">
        <v>129</v>
      </c>
      <c r="H193" s="209">
        <v>4550</v>
      </c>
      <c r="I193" s="210"/>
      <c r="J193" s="211">
        <f>ROUND(I193*H193,2)</f>
        <v>0</v>
      </c>
      <c r="K193" s="207" t="s">
        <v>130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131</v>
      </c>
      <c r="AT193" s="216" t="s">
        <v>126</v>
      </c>
      <c r="AU193" s="216" t="s">
        <v>83</v>
      </c>
      <c r="AY193" s="18" t="s">
        <v>124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131</v>
      </c>
      <c r="BM193" s="216" t="s">
        <v>608</v>
      </c>
    </row>
    <row r="194" s="2" customFormat="1">
      <c r="A194" s="39"/>
      <c r="B194" s="40"/>
      <c r="C194" s="41"/>
      <c r="D194" s="218" t="s">
        <v>133</v>
      </c>
      <c r="E194" s="41"/>
      <c r="F194" s="219" t="s">
        <v>260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133</v>
      </c>
      <c r="AU194" s="18" t="s">
        <v>83</v>
      </c>
    </row>
    <row r="195" s="13" customFormat="1">
      <c r="A195" s="13"/>
      <c r="B195" s="223"/>
      <c r="C195" s="224"/>
      <c r="D195" s="225" t="s">
        <v>135</v>
      </c>
      <c r="E195" s="226" t="s">
        <v>19</v>
      </c>
      <c r="F195" s="227" t="s">
        <v>609</v>
      </c>
      <c r="G195" s="224"/>
      <c r="H195" s="228">
        <v>4550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135</v>
      </c>
      <c r="AU195" s="234" t="s">
        <v>83</v>
      </c>
      <c r="AV195" s="13" t="s">
        <v>83</v>
      </c>
      <c r="AW195" s="13" t="s">
        <v>32</v>
      </c>
      <c r="AX195" s="13" t="s">
        <v>73</v>
      </c>
      <c r="AY195" s="234" t="s">
        <v>124</v>
      </c>
    </row>
    <row r="196" s="14" customFormat="1">
      <c r="A196" s="14"/>
      <c r="B196" s="235"/>
      <c r="C196" s="236"/>
      <c r="D196" s="225" t="s">
        <v>135</v>
      </c>
      <c r="E196" s="237" t="s">
        <v>19</v>
      </c>
      <c r="F196" s="238" t="s">
        <v>137</v>
      </c>
      <c r="G196" s="236"/>
      <c r="H196" s="239">
        <v>4550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135</v>
      </c>
      <c r="AU196" s="245" t="s">
        <v>83</v>
      </c>
      <c r="AV196" s="14" t="s">
        <v>131</v>
      </c>
      <c r="AW196" s="14" t="s">
        <v>32</v>
      </c>
      <c r="AX196" s="14" t="s">
        <v>81</v>
      </c>
      <c r="AY196" s="245" t="s">
        <v>124</v>
      </c>
    </row>
    <row r="197" s="2" customFormat="1" ht="24.15" customHeight="1">
      <c r="A197" s="39"/>
      <c r="B197" s="40"/>
      <c r="C197" s="205" t="s">
        <v>291</v>
      </c>
      <c r="D197" s="205" t="s">
        <v>126</v>
      </c>
      <c r="E197" s="206" t="s">
        <v>263</v>
      </c>
      <c r="F197" s="207" t="s">
        <v>264</v>
      </c>
      <c r="G197" s="208" t="s">
        <v>129</v>
      </c>
      <c r="H197" s="209">
        <v>2275</v>
      </c>
      <c r="I197" s="210"/>
      <c r="J197" s="211">
        <f>ROUND(I197*H197,2)</f>
        <v>0</v>
      </c>
      <c r="K197" s="207" t="s">
        <v>130</v>
      </c>
      <c r="L197" s="45"/>
      <c r="M197" s="212" t="s">
        <v>19</v>
      </c>
      <c r="N197" s="213" t="s">
        <v>44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131</v>
      </c>
      <c r="AT197" s="216" t="s">
        <v>126</v>
      </c>
      <c r="AU197" s="216" t="s">
        <v>83</v>
      </c>
      <c r="AY197" s="18" t="s">
        <v>124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81</v>
      </c>
      <c r="BK197" s="217">
        <f>ROUND(I197*H197,2)</f>
        <v>0</v>
      </c>
      <c r="BL197" s="18" t="s">
        <v>131</v>
      </c>
      <c r="BM197" s="216" t="s">
        <v>610</v>
      </c>
    </row>
    <row r="198" s="2" customFormat="1">
      <c r="A198" s="39"/>
      <c r="B198" s="40"/>
      <c r="C198" s="41"/>
      <c r="D198" s="218" t="s">
        <v>133</v>
      </c>
      <c r="E198" s="41"/>
      <c r="F198" s="219" t="s">
        <v>266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133</v>
      </c>
      <c r="AU198" s="18" t="s">
        <v>83</v>
      </c>
    </row>
    <row r="199" s="13" customFormat="1">
      <c r="A199" s="13"/>
      <c r="B199" s="223"/>
      <c r="C199" s="224"/>
      <c r="D199" s="225" t="s">
        <v>135</v>
      </c>
      <c r="E199" s="226" t="s">
        <v>19</v>
      </c>
      <c r="F199" s="227" t="s">
        <v>611</v>
      </c>
      <c r="G199" s="224"/>
      <c r="H199" s="228">
        <v>2275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135</v>
      </c>
      <c r="AU199" s="234" t="s">
        <v>83</v>
      </c>
      <c r="AV199" s="13" t="s">
        <v>83</v>
      </c>
      <c r="AW199" s="13" t="s">
        <v>32</v>
      </c>
      <c r="AX199" s="13" t="s">
        <v>73</v>
      </c>
      <c r="AY199" s="234" t="s">
        <v>124</v>
      </c>
    </row>
    <row r="200" s="14" customFormat="1">
      <c r="A200" s="14"/>
      <c r="B200" s="235"/>
      <c r="C200" s="236"/>
      <c r="D200" s="225" t="s">
        <v>135</v>
      </c>
      <c r="E200" s="237" t="s">
        <v>19</v>
      </c>
      <c r="F200" s="238" t="s">
        <v>137</v>
      </c>
      <c r="G200" s="236"/>
      <c r="H200" s="239">
        <v>2275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135</v>
      </c>
      <c r="AU200" s="245" t="s">
        <v>83</v>
      </c>
      <c r="AV200" s="14" t="s">
        <v>131</v>
      </c>
      <c r="AW200" s="14" t="s">
        <v>32</v>
      </c>
      <c r="AX200" s="14" t="s">
        <v>81</v>
      </c>
      <c r="AY200" s="245" t="s">
        <v>124</v>
      </c>
    </row>
    <row r="201" s="2" customFormat="1" ht="24.15" customHeight="1">
      <c r="A201" s="39"/>
      <c r="B201" s="40"/>
      <c r="C201" s="205" t="s">
        <v>297</v>
      </c>
      <c r="D201" s="205" t="s">
        <v>126</v>
      </c>
      <c r="E201" s="206" t="s">
        <v>269</v>
      </c>
      <c r="F201" s="207" t="s">
        <v>270</v>
      </c>
      <c r="G201" s="208" t="s">
        <v>129</v>
      </c>
      <c r="H201" s="209">
        <v>2275</v>
      </c>
      <c r="I201" s="210"/>
      <c r="J201" s="211">
        <f>ROUND(I201*H201,2)</f>
        <v>0</v>
      </c>
      <c r="K201" s="207" t="s">
        <v>130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131</v>
      </c>
      <c r="AT201" s="216" t="s">
        <v>126</v>
      </c>
      <c r="AU201" s="216" t="s">
        <v>83</v>
      </c>
      <c r="AY201" s="18" t="s">
        <v>124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131</v>
      </c>
      <c r="BM201" s="216" t="s">
        <v>612</v>
      </c>
    </row>
    <row r="202" s="2" customFormat="1">
      <c r="A202" s="39"/>
      <c r="B202" s="40"/>
      <c r="C202" s="41"/>
      <c r="D202" s="218" t="s">
        <v>133</v>
      </c>
      <c r="E202" s="41"/>
      <c r="F202" s="219" t="s">
        <v>272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133</v>
      </c>
      <c r="AU202" s="18" t="s">
        <v>83</v>
      </c>
    </row>
    <row r="203" s="13" customFormat="1">
      <c r="A203" s="13"/>
      <c r="B203" s="223"/>
      <c r="C203" s="224"/>
      <c r="D203" s="225" t="s">
        <v>135</v>
      </c>
      <c r="E203" s="226" t="s">
        <v>19</v>
      </c>
      <c r="F203" s="227" t="s">
        <v>613</v>
      </c>
      <c r="G203" s="224"/>
      <c r="H203" s="228">
        <v>2275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135</v>
      </c>
      <c r="AU203" s="234" t="s">
        <v>83</v>
      </c>
      <c r="AV203" s="13" t="s">
        <v>83</v>
      </c>
      <c r="AW203" s="13" t="s">
        <v>32</v>
      </c>
      <c r="AX203" s="13" t="s">
        <v>73</v>
      </c>
      <c r="AY203" s="234" t="s">
        <v>124</v>
      </c>
    </row>
    <row r="204" s="14" customFormat="1">
      <c r="A204" s="14"/>
      <c r="B204" s="235"/>
      <c r="C204" s="236"/>
      <c r="D204" s="225" t="s">
        <v>135</v>
      </c>
      <c r="E204" s="237" t="s">
        <v>19</v>
      </c>
      <c r="F204" s="238" t="s">
        <v>137</v>
      </c>
      <c r="G204" s="236"/>
      <c r="H204" s="239">
        <v>2275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135</v>
      </c>
      <c r="AU204" s="245" t="s">
        <v>83</v>
      </c>
      <c r="AV204" s="14" t="s">
        <v>131</v>
      </c>
      <c r="AW204" s="14" t="s">
        <v>32</v>
      </c>
      <c r="AX204" s="14" t="s">
        <v>81</v>
      </c>
      <c r="AY204" s="245" t="s">
        <v>124</v>
      </c>
    </row>
    <row r="205" s="2" customFormat="1" ht="44.25" customHeight="1">
      <c r="A205" s="39"/>
      <c r="B205" s="40"/>
      <c r="C205" s="205" t="s">
        <v>304</v>
      </c>
      <c r="D205" s="205" t="s">
        <v>126</v>
      </c>
      <c r="E205" s="206" t="s">
        <v>275</v>
      </c>
      <c r="F205" s="207" t="s">
        <v>276</v>
      </c>
      <c r="G205" s="208" t="s">
        <v>129</v>
      </c>
      <c r="H205" s="209">
        <v>747.20000000000005</v>
      </c>
      <c r="I205" s="210"/>
      <c r="J205" s="211">
        <f>ROUND(I205*H205,2)</f>
        <v>0</v>
      </c>
      <c r="K205" s="207" t="s">
        <v>130</v>
      </c>
      <c r="L205" s="45"/>
      <c r="M205" s="212" t="s">
        <v>19</v>
      </c>
      <c r="N205" s="213" t="s">
        <v>44</v>
      </c>
      <c r="O205" s="85"/>
      <c r="P205" s="214">
        <f>O205*H205</f>
        <v>0</v>
      </c>
      <c r="Q205" s="214">
        <v>0.089219999999999994</v>
      </c>
      <c r="R205" s="214">
        <f>Q205*H205</f>
        <v>66.665183999999996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131</v>
      </c>
      <c r="AT205" s="216" t="s">
        <v>126</v>
      </c>
      <c r="AU205" s="216" t="s">
        <v>83</v>
      </c>
      <c r="AY205" s="18" t="s">
        <v>124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81</v>
      </c>
      <c r="BK205" s="217">
        <f>ROUND(I205*H205,2)</f>
        <v>0</v>
      </c>
      <c r="BL205" s="18" t="s">
        <v>131</v>
      </c>
      <c r="BM205" s="216" t="s">
        <v>614</v>
      </c>
    </row>
    <row r="206" s="2" customFormat="1">
      <c r="A206" s="39"/>
      <c r="B206" s="40"/>
      <c r="C206" s="41"/>
      <c r="D206" s="218" t="s">
        <v>133</v>
      </c>
      <c r="E206" s="41"/>
      <c r="F206" s="219" t="s">
        <v>278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133</v>
      </c>
      <c r="AU206" s="18" t="s">
        <v>83</v>
      </c>
    </row>
    <row r="207" s="13" customFormat="1">
      <c r="A207" s="13"/>
      <c r="B207" s="223"/>
      <c r="C207" s="224"/>
      <c r="D207" s="225" t="s">
        <v>135</v>
      </c>
      <c r="E207" s="226" t="s">
        <v>19</v>
      </c>
      <c r="F207" s="227" t="s">
        <v>615</v>
      </c>
      <c r="G207" s="224"/>
      <c r="H207" s="228">
        <v>747.20000000000005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135</v>
      </c>
      <c r="AU207" s="234" t="s">
        <v>83</v>
      </c>
      <c r="AV207" s="13" t="s">
        <v>83</v>
      </c>
      <c r="AW207" s="13" t="s">
        <v>32</v>
      </c>
      <c r="AX207" s="13" t="s">
        <v>73</v>
      </c>
      <c r="AY207" s="234" t="s">
        <v>124</v>
      </c>
    </row>
    <row r="208" s="14" customFormat="1">
      <c r="A208" s="14"/>
      <c r="B208" s="235"/>
      <c r="C208" s="236"/>
      <c r="D208" s="225" t="s">
        <v>135</v>
      </c>
      <c r="E208" s="237" t="s">
        <v>19</v>
      </c>
      <c r="F208" s="238" t="s">
        <v>137</v>
      </c>
      <c r="G208" s="236"/>
      <c r="H208" s="239">
        <v>747.20000000000005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135</v>
      </c>
      <c r="AU208" s="245" t="s">
        <v>83</v>
      </c>
      <c r="AV208" s="14" t="s">
        <v>131</v>
      </c>
      <c r="AW208" s="14" t="s">
        <v>32</v>
      </c>
      <c r="AX208" s="14" t="s">
        <v>81</v>
      </c>
      <c r="AY208" s="245" t="s">
        <v>124</v>
      </c>
    </row>
    <row r="209" s="2" customFormat="1" ht="16.5" customHeight="1">
      <c r="A209" s="39"/>
      <c r="B209" s="40"/>
      <c r="C209" s="246" t="s">
        <v>311</v>
      </c>
      <c r="D209" s="246" t="s">
        <v>216</v>
      </c>
      <c r="E209" s="247" t="s">
        <v>616</v>
      </c>
      <c r="F209" s="248" t="s">
        <v>617</v>
      </c>
      <c r="G209" s="249" t="s">
        <v>129</v>
      </c>
      <c r="H209" s="250">
        <v>762.14400000000001</v>
      </c>
      <c r="I209" s="251"/>
      <c r="J209" s="252">
        <f>ROUND(I209*H209,2)</f>
        <v>0</v>
      </c>
      <c r="K209" s="248" t="s">
        <v>130</v>
      </c>
      <c r="L209" s="253"/>
      <c r="M209" s="254" t="s">
        <v>19</v>
      </c>
      <c r="N209" s="255" t="s">
        <v>44</v>
      </c>
      <c r="O209" s="85"/>
      <c r="P209" s="214">
        <f>O209*H209</f>
        <v>0</v>
      </c>
      <c r="Q209" s="214">
        <v>0.13200000000000001</v>
      </c>
      <c r="R209" s="214">
        <f>Q209*H209</f>
        <v>100.603008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172</v>
      </c>
      <c r="AT209" s="216" t="s">
        <v>216</v>
      </c>
      <c r="AU209" s="216" t="s">
        <v>83</v>
      </c>
      <c r="AY209" s="18" t="s">
        <v>124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131</v>
      </c>
      <c r="BM209" s="216" t="s">
        <v>618</v>
      </c>
    </row>
    <row r="210" s="13" customFormat="1">
      <c r="A210" s="13"/>
      <c r="B210" s="223"/>
      <c r="C210" s="224"/>
      <c r="D210" s="225" t="s">
        <v>135</v>
      </c>
      <c r="E210" s="226" t="s">
        <v>19</v>
      </c>
      <c r="F210" s="227" t="s">
        <v>615</v>
      </c>
      <c r="G210" s="224"/>
      <c r="H210" s="228">
        <v>747.20000000000005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135</v>
      </c>
      <c r="AU210" s="234" t="s">
        <v>83</v>
      </c>
      <c r="AV210" s="13" t="s">
        <v>83</v>
      </c>
      <c r="AW210" s="13" t="s">
        <v>32</v>
      </c>
      <c r="AX210" s="13" t="s">
        <v>73</v>
      </c>
      <c r="AY210" s="234" t="s">
        <v>124</v>
      </c>
    </row>
    <row r="211" s="14" customFormat="1">
      <c r="A211" s="14"/>
      <c r="B211" s="235"/>
      <c r="C211" s="236"/>
      <c r="D211" s="225" t="s">
        <v>135</v>
      </c>
      <c r="E211" s="237" t="s">
        <v>19</v>
      </c>
      <c r="F211" s="238" t="s">
        <v>137</v>
      </c>
      <c r="G211" s="236"/>
      <c r="H211" s="239">
        <v>747.20000000000005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135</v>
      </c>
      <c r="AU211" s="245" t="s">
        <v>83</v>
      </c>
      <c r="AV211" s="14" t="s">
        <v>131</v>
      </c>
      <c r="AW211" s="14" t="s">
        <v>32</v>
      </c>
      <c r="AX211" s="14" t="s">
        <v>81</v>
      </c>
      <c r="AY211" s="245" t="s">
        <v>124</v>
      </c>
    </row>
    <row r="212" s="13" customFormat="1">
      <c r="A212" s="13"/>
      <c r="B212" s="223"/>
      <c r="C212" s="224"/>
      <c r="D212" s="225" t="s">
        <v>135</v>
      </c>
      <c r="E212" s="224"/>
      <c r="F212" s="227" t="s">
        <v>619</v>
      </c>
      <c r="G212" s="224"/>
      <c r="H212" s="228">
        <v>762.14400000000001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135</v>
      </c>
      <c r="AU212" s="234" t="s">
        <v>83</v>
      </c>
      <c r="AV212" s="13" t="s">
        <v>83</v>
      </c>
      <c r="AW212" s="13" t="s">
        <v>4</v>
      </c>
      <c r="AX212" s="13" t="s">
        <v>81</v>
      </c>
      <c r="AY212" s="234" t="s">
        <v>124</v>
      </c>
    </row>
    <row r="213" s="2" customFormat="1" ht="16.5" customHeight="1">
      <c r="A213" s="39"/>
      <c r="B213" s="40"/>
      <c r="C213" s="205" t="s">
        <v>315</v>
      </c>
      <c r="D213" s="205" t="s">
        <v>126</v>
      </c>
      <c r="E213" s="206" t="s">
        <v>281</v>
      </c>
      <c r="F213" s="207" t="s">
        <v>282</v>
      </c>
      <c r="G213" s="208" t="s">
        <v>129</v>
      </c>
      <c r="H213" s="209">
        <v>55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44</v>
      </c>
      <c r="O213" s="85"/>
      <c r="P213" s="214">
        <f>O213*H213</f>
        <v>0</v>
      </c>
      <c r="Q213" s="214">
        <v>0.089219999999999994</v>
      </c>
      <c r="R213" s="214">
        <f>Q213*H213</f>
        <v>4.9070999999999998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131</v>
      </c>
      <c r="AT213" s="216" t="s">
        <v>126</v>
      </c>
      <c r="AU213" s="216" t="s">
        <v>83</v>
      </c>
      <c r="AY213" s="18" t="s">
        <v>124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81</v>
      </c>
      <c r="BK213" s="217">
        <f>ROUND(I213*H213,2)</f>
        <v>0</v>
      </c>
      <c r="BL213" s="18" t="s">
        <v>131</v>
      </c>
      <c r="BM213" s="216" t="s">
        <v>620</v>
      </c>
    </row>
    <row r="214" s="13" customFormat="1">
      <c r="A214" s="13"/>
      <c r="B214" s="223"/>
      <c r="C214" s="224"/>
      <c r="D214" s="225" t="s">
        <v>135</v>
      </c>
      <c r="E214" s="226" t="s">
        <v>19</v>
      </c>
      <c r="F214" s="227" t="s">
        <v>284</v>
      </c>
      <c r="G214" s="224"/>
      <c r="H214" s="228">
        <v>55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135</v>
      </c>
      <c r="AU214" s="234" t="s">
        <v>83</v>
      </c>
      <c r="AV214" s="13" t="s">
        <v>83</v>
      </c>
      <c r="AW214" s="13" t="s">
        <v>32</v>
      </c>
      <c r="AX214" s="13" t="s">
        <v>73</v>
      </c>
      <c r="AY214" s="234" t="s">
        <v>124</v>
      </c>
    </row>
    <row r="215" s="14" customFormat="1">
      <c r="A215" s="14"/>
      <c r="B215" s="235"/>
      <c r="C215" s="236"/>
      <c r="D215" s="225" t="s">
        <v>135</v>
      </c>
      <c r="E215" s="237" t="s">
        <v>19</v>
      </c>
      <c r="F215" s="238" t="s">
        <v>137</v>
      </c>
      <c r="G215" s="236"/>
      <c r="H215" s="239">
        <v>55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135</v>
      </c>
      <c r="AU215" s="245" t="s">
        <v>83</v>
      </c>
      <c r="AV215" s="14" t="s">
        <v>131</v>
      </c>
      <c r="AW215" s="14" t="s">
        <v>32</v>
      </c>
      <c r="AX215" s="14" t="s">
        <v>81</v>
      </c>
      <c r="AY215" s="245" t="s">
        <v>124</v>
      </c>
    </row>
    <row r="216" s="2" customFormat="1" ht="44.25" customHeight="1">
      <c r="A216" s="39"/>
      <c r="B216" s="40"/>
      <c r="C216" s="205" t="s">
        <v>319</v>
      </c>
      <c r="D216" s="205" t="s">
        <v>126</v>
      </c>
      <c r="E216" s="206" t="s">
        <v>286</v>
      </c>
      <c r="F216" s="207" t="s">
        <v>287</v>
      </c>
      <c r="G216" s="208" t="s">
        <v>129</v>
      </c>
      <c r="H216" s="209">
        <v>46.399999999999999</v>
      </c>
      <c r="I216" s="210"/>
      <c r="J216" s="211">
        <f>ROUND(I216*H216,2)</f>
        <v>0</v>
      </c>
      <c r="K216" s="207" t="s">
        <v>130</v>
      </c>
      <c r="L216" s="45"/>
      <c r="M216" s="212" t="s">
        <v>19</v>
      </c>
      <c r="N216" s="213" t="s">
        <v>44</v>
      </c>
      <c r="O216" s="85"/>
      <c r="P216" s="214">
        <f>O216*H216</f>
        <v>0</v>
      </c>
      <c r="Q216" s="214">
        <v>0.090620000000000006</v>
      </c>
      <c r="R216" s="214">
        <f>Q216*H216</f>
        <v>4.2047680000000005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131</v>
      </c>
      <c r="AT216" s="216" t="s">
        <v>126</v>
      </c>
      <c r="AU216" s="216" t="s">
        <v>83</v>
      </c>
      <c r="AY216" s="18" t="s">
        <v>124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81</v>
      </c>
      <c r="BK216" s="217">
        <f>ROUND(I216*H216,2)</f>
        <v>0</v>
      </c>
      <c r="BL216" s="18" t="s">
        <v>131</v>
      </c>
      <c r="BM216" s="216" t="s">
        <v>621</v>
      </c>
    </row>
    <row r="217" s="2" customFormat="1">
      <c r="A217" s="39"/>
      <c r="B217" s="40"/>
      <c r="C217" s="41"/>
      <c r="D217" s="218" t="s">
        <v>133</v>
      </c>
      <c r="E217" s="41"/>
      <c r="F217" s="219" t="s">
        <v>289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133</v>
      </c>
      <c r="AU217" s="18" t="s">
        <v>83</v>
      </c>
    </row>
    <row r="218" s="13" customFormat="1">
      <c r="A218" s="13"/>
      <c r="B218" s="223"/>
      <c r="C218" s="224"/>
      <c r="D218" s="225" t="s">
        <v>135</v>
      </c>
      <c r="E218" s="226" t="s">
        <v>19</v>
      </c>
      <c r="F218" s="227" t="s">
        <v>622</v>
      </c>
      <c r="G218" s="224"/>
      <c r="H218" s="228">
        <v>46.399999999999999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135</v>
      </c>
      <c r="AU218" s="234" t="s">
        <v>83</v>
      </c>
      <c r="AV218" s="13" t="s">
        <v>83</v>
      </c>
      <c r="AW218" s="13" t="s">
        <v>32</v>
      </c>
      <c r="AX218" s="13" t="s">
        <v>73</v>
      </c>
      <c r="AY218" s="234" t="s">
        <v>124</v>
      </c>
    </row>
    <row r="219" s="14" customFormat="1">
      <c r="A219" s="14"/>
      <c r="B219" s="235"/>
      <c r="C219" s="236"/>
      <c r="D219" s="225" t="s">
        <v>135</v>
      </c>
      <c r="E219" s="237" t="s">
        <v>19</v>
      </c>
      <c r="F219" s="238" t="s">
        <v>137</v>
      </c>
      <c r="G219" s="236"/>
      <c r="H219" s="239">
        <v>46.399999999999999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135</v>
      </c>
      <c r="AU219" s="245" t="s">
        <v>83</v>
      </c>
      <c r="AV219" s="14" t="s">
        <v>131</v>
      </c>
      <c r="AW219" s="14" t="s">
        <v>32</v>
      </c>
      <c r="AX219" s="14" t="s">
        <v>81</v>
      </c>
      <c r="AY219" s="245" t="s">
        <v>124</v>
      </c>
    </row>
    <row r="220" s="2" customFormat="1" ht="16.5" customHeight="1">
      <c r="A220" s="39"/>
      <c r="B220" s="40"/>
      <c r="C220" s="246" t="s">
        <v>326</v>
      </c>
      <c r="D220" s="246" t="s">
        <v>216</v>
      </c>
      <c r="E220" s="247" t="s">
        <v>292</v>
      </c>
      <c r="F220" s="248" t="s">
        <v>293</v>
      </c>
      <c r="G220" s="249" t="s">
        <v>129</v>
      </c>
      <c r="H220" s="250">
        <v>47.328000000000003</v>
      </c>
      <c r="I220" s="251"/>
      <c r="J220" s="252">
        <f>ROUND(I220*H220,2)</f>
        <v>0</v>
      </c>
      <c r="K220" s="248" t="s">
        <v>130</v>
      </c>
      <c r="L220" s="253"/>
      <c r="M220" s="254" t="s">
        <v>19</v>
      </c>
      <c r="N220" s="255" t="s">
        <v>44</v>
      </c>
      <c r="O220" s="85"/>
      <c r="P220" s="214">
        <f>O220*H220</f>
        <v>0</v>
      </c>
      <c r="Q220" s="214">
        <v>0.17499999999999999</v>
      </c>
      <c r="R220" s="214">
        <f>Q220*H220</f>
        <v>8.2824000000000009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172</v>
      </c>
      <c r="AT220" s="216" t="s">
        <v>216</v>
      </c>
      <c r="AU220" s="216" t="s">
        <v>83</v>
      </c>
      <c r="AY220" s="18" t="s">
        <v>124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131</v>
      </c>
      <c r="BM220" s="216" t="s">
        <v>623</v>
      </c>
    </row>
    <row r="221" s="13" customFormat="1">
      <c r="A221" s="13"/>
      <c r="B221" s="223"/>
      <c r="C221" s="224"/>
      <c r="D221" s="225" t="s">
        <v>135</v>
      </c>
      <c r="E221" s="226" t="s">
        <v>19</v>
      </c>
      <c r="F221" s="227" t="s">
        <v>624</v>
      </c>
      <c r="G221" s="224"/>
      <c r="H221" s="228">
        <v>46.399999999999999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135</v>
      </c>
      <c r="AU221" s="234" t="s">
        <v>83</v>
      </c>
      <c r="AV221" s="13" t="s">
        <v>83</v>
      </c>
      <c r="AW221" s="13" t="s">
        <v>32</v>
      </c>
      <c r="AX221" s="13" t="s">
        <v>73</v>
      </c>
      <c r="AY221" s="234" t="s">
        <v>124</v>
      </c>
    </row>
    <row r="222" s="14" customFormat="1">
      <c r="A222" s="14"/>
      <c r="B222" s="235"/>
      <c r="C222" s="236"/>
      <c r="D222" s="225" t="s">
        <v>135</v>
      </c>
      <c r="E222" s="237" t="s">
        <v>19</v>
      </c>
      <c r="F222" s="238" t="s">
        <v>137</v>
      </c>
      <c r="G222" s="236"/>
      <c r="H222" s="239">
        <v>46.399999999999999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135</v>
      </c>
      <c r="AU222" s="245" t="s">
        <v>83</v>
      </c>
      <c r="AV222" s="14" t="s">
        <v>131</v>
      </c>
      <c r="AW222" s="14" t="s">
        <v>32</v>
      </c>
      <c r="AX222" s="14" t="s">
        <v>81</v>
      </c>
      <c r="AY222" s="245" t="s">
        <v>124</v>
      </c>
    </row>
    <row r="223" s="13" customFormat="1">
      <c r="A223" s="13"/>
      <c r="B223" s="223"/>
      <c r="C223" s="224"/>
      <c r="D223" s="225" t="s">
        <v>135</v>
      </c>
      <c r="E223" s="224"/>
      <c r="F223" s="227" t="s">
        <v>625</v>
      </c>
      <c r="G223" s="224"/>
      <c r="H223" s="228">
        <v>47.328000000000003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135</v>
      </c>
      <c r="AU223" s="234" t="s">
        <v>83</v>
      </c>
      <c r="AV223" s="13" t="s">
        <v>83</v>
      </c>
      <c r="AW223" s="13" t="s">
        <v>4</v>
      </c>
      <c r="AX223" s="13" t="s">
        <v>81</v>
      </c>
      <c r="AY223" s="234" t="s">
        <v>124</v>
      </c>
    </row>
    <row r="224" s="2" customFormat="1" ht="37.8" customHeight="1">
      <c r="A224" s="39"/>
      <c r="B224" s="40"/>
      <c r="C224" s="205" t="s">
        <v>331</v>
      </c>
      <c r="D224" s="205" t="s">
        <v>126</v>
      </c>
      <c r="E224" s="206" t="s">
        <v>298</v>
      </c>
      <c r="F224" s="207" t="s">
        <v>299</v>
      </c>
      <c r="G224" s="208" t="s">
        <v>129</v>
      </c>
      <c r="H224" s="209">
        <v>362.80000000000001</v>
      </c>
      <c r="I224" s="210"/>
      <c r="J224" s="211">
        <f>ROUND(I224*H224,2)</f>
        <v>0</v>
      </c>
      <c r="K224" s="207" t="s">
        <v>130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0.11162</v>
      </c>
      <c r="R224" s="214">
        <f>Q224*H224</f>
        <v>40.495736000000001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131</v>
      </c>
      <c r="AT224" s="216" t="s">
        <v>126</v>
      </c>
      <c r="AU224" s="216" t="s">
        <v>83</v>
      </c>
      <c r="AY224" s="18" t="s">
        <v>124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131</v>
      </c>
      <c r="BM224" s="216" t="s">
        <v>626</v>
      </c>
    </row>
    <row r="225" s="2" customFormat="1">
      <c r="A225" s="39"/>
      <c r="B225" s="40"/>
      <c r="C225" s="41"/>
      <c r="D225" s="218" t="s">
        <v>133</v>
      </c>
      <c r="E225" s="41"/>
      <c r="F225" s="219" t="s">
        <v>301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133</v>
      </c>
      <c r="AU225" s="18" t="s">
        <v>83</v>
      </c>
    </row>
    <row r="226" s="13" customFormat="1">
      <c r="A226" s="13"/>
      <c r="B226" s="223"/>
      <c r="C226" s="224"/>
      <c r="D226" s="225" t="s">
        <v>135</v>
      </c>
      <c r="E226" s="226" t="s">
        <v>19</v>
      </c>
      <c r="F226" s="227" t="s">
        <v>627</v>
      </c>
      <c r="G226" s="224"/>
      <c r="H226" s="228">
        <v>269.69999999999999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135</v>
      </c>
      <c r="AU226" s="234" t="s">
        <v>83</v>
      </c>
      <c r="AV226" s="13" t="s">
        <v>83</v>
      </c>
      <c r="AW226" s="13" t="s">
        <v>32</v>
      </c>
      <c r="AX226" s="13" t="s">
        <v>73</v>
      </c>
      <c r="AY226" s="234" t="s">
        <v>124</v>
      </c>
    </row>
    <row r="227" s="13" customFormat="1">
      <c r="A227" s="13"/>
      <c r="B227" s="223"/>
      <c r="C227" s="224"/>
      <c r="D227" s="225" t="s">
        <v>135</v>
      </c>
      <c r="E227" s="226" t="s">
        <v>19</v>
      </c>
      <c r="F227" s="227" t="s">
        <v>628</v>
      </c>
      <c r="G227" s="224"/>
      <c r="H227" s="228">
        <v>93.099999999999994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135</v>
      </c>
      <c r="AU227" s="234" t="s">
        <v>83</v>
      </c>
      <c r="AV227" s="13" t="s">
        <v>83</v>
      </c>
      <c r="AW227" s="13" t="s">
        <v>32</v>
      </c>
      <c r="AX227" s="13" t="s">
        <v>73</v>
      </c>
      <c r="AY227" s="234" t="s">
        <v>124</v>
      </c>
    </row>
    <row r="228" s="14" customFormat="1">
      <c r="A228" s="14"/>
      <c r="B228" s="235"/>
      <c r="C228" s="236"/>
      <c r="D228" s="225" t="s">
        <v>135</v>
      </c>
      <c r="E228" s="237" t="s">
        <v>19</v>
      </c>
      <c r="F228" s="238" t="s">
        <v>137</v>
      </c>
      <c r="G228" s="236"/>
      <c r="H228" s="239">
        <v>362.79999999999995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135</v>
      </c>
      <c r="AU228" s="245" t="s">
        <v>83</v>
      </c>
      <c r="AV228" s="14" t="s">
        <v>131</v>
      </c>
      <c r="AW228" s="14" t="s">
        <v>32</v>
      </c>
      <c r="AX228" s="14" t="s">
        <v>81</v>
      </c>
      <c r="AY228" s="245" t="s">
        <v>124</v>
      </c>
    </row>
    <row r="229" s="2" customFormat="1" ht="16.5" customHeight="1">
      <c r="A229" s="39"/>
      <c r="B229" s="40"/>
      <c r="C229" s="246" t="s">
        <v>336</v>
      </c>
      <c r="D229" s="246" t="s">
        <v>216</v>
      </c>
      <c r="E229" s="247" t="s">
        <v>629</v>
      </c>
      <c r="F229" s="248" t="s">
        <v>630</v>
      </c>
      <c r="G229" s="249" t="s">
        <v>129</v>
      </c>
      <c r="H229" s="250">
        <v>366.428</v>
      </c>
      <c r="I229" s="251"/>
      <c r="J229" s="252">
        <f>ROUND(I229*H229,2)</f>
        <v>0</v>
      </c>
      <c r="K229" s="248" t="s">
        <v>130</v>
      </c>
      <c r="L229" s="253"/>
      <c r="M229" s="254" t="s">
        <v>19</v>
      </c>
      <c r="N229" s="255" t="s">
        <v>44</v>
      </c>
      <c r="O229" s="85"/>
      <c r="P229" s="214">
        <f>O229*H229</f>
        <v>0</v>
      </c>
      <c r="Q229" s="214">
        <v>0.17599999999999999</v>
      </c>
      <c r="R229" s="214">
        <f>Q229*H229</f>
        <v>64.491327999999996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172</v>
      </c>
      <c r="AT229" s="216" t="s">
        <v>216</v>
      </c>
      <c r="AU229" s="216" t="s">
        <v>83</v>
      </c>
      <c r="AY229" s="18" t="s">
        <v>124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81</v>
      </c>
      <c r="BK229" s="217">
        <f>ROUND(I229*H229,2)</f>
        <v>0</v>
      </c>
      <c r="BL229" s="18" t="s">
        <v>131</v>
      </c>
      <c r="BM229" s="216" t="s">
        <v>631</v>
      </c>
    </row>
    <row r="230" s="13" customFormat="1">
      <c r="A230" s="13"/>
      <c r="B230" s="223"/>
      <c r="C230" s="224"/>
      <c r="D230" s="225" t="s">
        <v>135</v>
      </c>
      <c r="E230" s="224"/>
      <c r="F230" s="227" t="s">
        <v>632</v>
      </c>
      <c r="G230" s="224"/>
      <c r="H230" s="228">
        <v>366.428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135</v>
      </c>
      <c r="AU230" s="234" t="s">
        <v>83</v>
      </c>
      <c r="AV230" s="13" t="s">
        <v>83</v>
      </c>
      <c r="AW230" s="13" t="s">
        <v>4</v>
      </c>
      <c r="AX230" s="13" t="s">
        <v>81</v>
      </c>
      <c r="AY230" s="234" t="s">
        <v>124</v>
      </c>
    </row>
    <row r="231" s="12" customFormat="1" ht="22.8" customHeight="1">
      <c r="A231" s="12"/>
      <c r="B231" s="189"/>
      <c r="C231" s="190"/>
      <c r="D231" s="191" t="s">
        <v>72</v>
      </c>
      <c r="E231" s="203" t="s">
        <v>172</v>
      </c>
      <c r="F231" s="203" t="s">
        <v>303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SUM(P232:P240)</f>
        <v>0</v>
      </c>
      <c r="Q231" s="197"/>
      <c r="R231" s="198">
        <f>SUM(R232:R240)</f>
        <v>7.6098599999999994</v>
      </c>
      <c r="S231" s="197"/>
      <c r="T231" s="199">
        <f>SUM(T232:T240)</f>
        <v>3.2999999999999998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0" t="s">
        <v>81</v>
      </c>
      <c r="AT231" s="201" t="s">
        <v>72</v>
      </c>
      <c r="AU231" s="201" t="s">
        <v>81</v>
      </c>
      <c r="AY231" s="200" t="s">
        <v>124</v>
      </c>
      <c r="BK231" s="202">
        <f>SUM(BK232:BK240)</f>
        <v>0</v>
      </c>
    </row>
    <row r="232" s="2" customFormat="1" ht="24.15" customHeight="1">
      <c r="A232" s="39"/>
      <c r="B232" s="40"/>
      <c r="C232" s="205" t="s">
        <v>342</v>
      </c>
      <c r="D232" s="205" t="s">
        <v>126</v>
      </c>
      <c r="E232" s="206" t="s">
        <v>305</v>
      </c>
      <c r="F232" s="207" t="s">
        <v>306</v>
      </c>
      <c r="G232" s="208" t="s">
        <v>307</v>
      </c>
      <c r="H232" s="209">
        <v>11</v>
      </c>
      <c r="I232" s="210"/>
      <c r="J232" s="211">
        <f>ROUND(I232*H232,2)</f>
        <v>0</v>
      </c>
      <c r="K232" s="207" t="s">
        <v>130</v>
      </c>
      <c r="L232" s="45"/>
      <c r="M232" s="212" t="s">
        <v>19</v>
      </c>
      <c r="N232" s="213" t="s">
        <v>44</v>
      </c>
      <c r="O232" s="85"/>
      <c r="P232" s="214">
        <f>O232*H232</f>
        <v>0</v>
      </c>
      <c r="Q232" s="214">
        <v>0.53325999999999996</v>
      </c>
      <c r="R232" s="214">
        <f>Q232*H232</f>
        <v>5.8658599999999996</v>
      </c>
      <c r="S232" s="214">
        <v>0.29999999999999999</v>
      </c>
      <c r="T232" s="215">
        <f>S232*H232</f>
        <v>3.2999999999999998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131</v>
      </c>
      <c r="AT232" s="216" t="s">
        <v>126</v>
      </c>
      <c r="AU232" s="216" t="s">
        <v>83</v>
      </c>
      <c r="AY232" s="18" t="s">
        <v>124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131</v>
      </c>
      <c r="BM232" s="216" t="s">
        <v>633</v>
      </c>
    </row>
    <row r="233" s="2" customFormat="1">
      <c r="A233" s="39"/>
      <c r="B233" s="40"/>
      <c r="C233" s="41"/>
      <c r="D233" s="218" t="s">
        <v>133</v>
      </c>
      <c r="E233" s="41"/>
      <c r="F233" s="219" t="s">
        <v>309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133</v>
      </c>
      <c r="AU233" s="18" t="s">
        <v>83</v>
      </c>
    </row>
    <row r="234" s="13" customFormat="1">
      <c r="A234" s="13"/>
      <c r="B234" s="223"/>
      <c r="C234" s="224"/>
      <c r="D234" s="225" t="s">
        <v>135</v>
      </c>
      <c r="E234" s="226" t="s">
        <v>19</v>
      </c>
      <c r="F234" s="227" t="s">
        <v>634</v>
      </c>
      <c r="G234" s="224"/>
      <c r="H234" s="228">
        <v>11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135</v>
      </c>
      <c r="AU234" s="234" t="s">
        <v>83</v>
      </c>
      <c r="AV234" s="13" t="s">
        <v>83</v>
      </c>
      <c r="AW234" s="13" t="s">
        <v>32</v>
      </c>
      <c r="AX234" s="13" t="s">
        <v>73</v>
      </c>
      <c r="AY234" s="234" t="s">
        <v>124</v>
      </c>
    </row>
    <row r="235" s="14" customFormat="1">
      <c r="A235" s="14"/>
      <c r="B235" s="235"/>
      <c r="C235" s="236"/>
      <c r="D235" s="225" t="s">
        <v>135</v>
      </c>
      <c r="E235" s="237" t="s">
        <v>19</v>
      </c>
      <c r="F235" s="238" t="s">
        <v>137</v>
      </c>
      <c r="G235" s="236"/>
      <c r="H235" s="239">
        <v>11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135</v>
      </c>
      <c r="AU235" s="245" t="s">
        <v>83</v>
      </c>
      <c r="AV235" s="14" t="s">
        <v>131</v>
      </c>
      <c r="AW235" s="14" t="s">
        <v>32</v>
      </c>
      <c r="AX235" s="14" t="s">
        <v>81</v>
      </c>
      <c r="AY235" s="245" t="s">
        <v>124</v>
      </c>
    </row>
    <row r="236" s="2" customFormat="1" ht="16.5" customHeight="1">
      <c r="A236" s="39"/>
      <c r="B236" s="40"/>
      <c r="C236" s="246" t="s">
        <v>348</v>
      </c>
      <c r="D236" s="246" t="s">
        <v>216</v>
      </c>
      <c r="E236" s="247" t="s">
        <v>312</v>
      </c>
      <c r="F236" s="248" t="s">
        <v>313</v>
      </c>
      <c r="G236" s="249" t="s">
        <v>307</v>
      </c>
      <c r="H236" s="250">
        <v>4</v>
      </c>
      <c r="I236" s="251"/>
      <c r="J236" s="252">
        <f>ROUND(I236*H236,2)</f>
        <v>0</v>
      </c>
      <c r="K236" s="248" t="s">
        <v>130</v>
      </c>
      <c r="L236" s="253"/>
      <c r="M236" s="254" t="s">
        <v>19</v>
      </c>
      <c r="N236" s="255" t="s">
        <v>44</v>
      </c>
      <c r="O236" s="85"/>
      <c r="P236" s="214">
        <f>O236*H236</f>
        <v>0</v>
      </c>
      <c r="Q236" s="214">
        <v>0.092999999999999999</v>
      </c>
      <c r="R236" s="214">
        <f>Q236*H236</f>
        <v>0.372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172</v>
      </c>
      <c r="AT236" s="216" t="s">
        <v>216</v>
      </c>
      <c r="AU236" s="216" t="s">
        <v>83</v>
      </c>
      <c r="AY236" s="18" t="s">
        <v>124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81</v>
      </c>
      <c r="BK236" s="217">
        <f>ROUND(I236*H236,2)</f>
        <v>0</v>
      </c>
      <c r="BL236" s="18" t="s">
        <v>131</v>
      </c>
      <c r="BM236" s="216" t="s">
        <v>635</v>
      </c>
    </row>
    <row r="237" s="2" customFormat="1" ht="16.5" customHeight="1">
      <c r="A237" s="39"/>
      <c r="B237" s="40"/>
      <c r="C237" s="246" t="s">
        <v>353</v>
      </c>
      <c r="D237" s="246" t="s">
        <v>216</v>
      </c>
      <c r="E237" s="247" t="s">
        <v>316</v>
      </c>
      <c r="F237" s="248" t="s">
        <v>317</v>
      </c>
      <c r="G237" s="249" t="s">
        <v>307</v>
      </c>
      <c r="H237" s="250">
        <v>7</v>
      </c>
      <c r="I237" s="251"/>
      <c r="J237" s="252">
        <f>ROUND(I237*H237,2)</f>
        <v>0</v>
      </c>
      <c r="K237" s="248" t="s">
        <v>130</v>
      </c>
      <c r="L237" s="253"/>
      <c r="M237" s="254" t="s">
        <v>19</v>
      </c>
      <c r="N237" s="255" t="s">
        <v>44</v>
      </c>
      <c r="O237" s="85"/>
      <c r="P237" s="214">
        <f>O237*H237</f>
        <v>0</v>
      </c>
      <c r="Q237" s="214">
        <v>0.19600000000000001</v>
      </c>
      <c r="R237" s="214">
        <f>Q237*H237</f>
        <v>1.3720000000000001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172</v>
      </c>
      <c r="AT237" s="216" t="s">
        <v>216</v>
      </c>
      <c r="AU237" s="216" t="s">
        <v>83</v>
      </c>
      <c r="AY237" s="18" t="s">
        <v>124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131</v>
      </c>
      <c r="BM237" s="216" t="s">
        <v>636</v>
      </c>
    </row>
    <row r="238" s="2" customFormat="1" ht="16.5" customHeight="1">
      <c r="A238" s="39"/>
      <c r="B238" s="40"/>
      <c r="C238" s="205" t="s">
        <v>358</v>
      </c>
      <c r="D238" s="205" t="s">
        <v>126</v>
      </c>
      <c r="E238" s="206" t="s">
        <v>320</v>
      </c>
      <c r="F238" s="207" t="s">
        <v>321</v>
      </c>
      <c r="G238" s="208" t="s">
        <v>322</v>
      </c>
      <c r="H238" s="209">
        <v>10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44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131</v>
      </c>
      <c r="AT238" s="216" t="s">
        <v>126</v>
      </c>
      <c r="AU238" s="216" t="s">
        <v>83</v>
      </c>
      <c r="AY238" s="18" t="s">
        <v>124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81</v>
      </c>
      <c r="BK238" s="217">
        <f>ROUND(I238*H238,2)</f>
        <v>0</v>
      </c>
      <c r="BL238" s="18" t="s">
        <v>131</v>
      </c>
      <c r="BM238" s="216" t="s">
        <v>637</v>
      </c>
    </row>
    <row r="239" s="13" customFormat="1">
      <c r="A239" s="13"/>
      <c r="B239" s="223"/>
      <c r="C239" s="224"/>
      <c r="D239" s="225" t="s">
        <v>135</v>
      </c>
      <c r="E239" s="226" t="s">
        <v>19</v>
      </c>
      <c r="F239" s="227" t="s">
        <v>638</v>
      </c>
      <c r="G239" s="224"/>
      <c r="H239" s="228">
        <v>10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135</v>
      </c>
      <c r="AU239" s="234" t="s">
        <v>83</v>
      </c>
      <c r="AV239" s="13" t="s">
        <v>83</v>
      </c>
      <c r="AW239" s="13" t="s">
        <v>32</v>
      </c>
      <c r="AX239" s="13" t="s">
        <v>73</v>
      </c>
      <c r="AY239" s="234" t="s">
        <v>124</v>
      </c>
    </row>
    <row r="240" s="14" customFormat="1">
      <c r="A240" s="14"/>
      <c r="B240" s="235"/>
      <c r="C240" s="236"/>
      <c r="D240" s="225" t="s">
        <v>135</v>
      </c>
      <c r="E240" s="237" t="s">
        <v>19</v>
      </c>
      <c r="F240" s="238" t="s">
        <v>137</v>
      </c>
      <c r="G240" s="236"/>
      <c r="H240" s="239">
        <v>10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135</v>
      </c>
      <c r="AU240" s="245" t="s">
        <v>83</v>
      </c>
      <c r="AV240" s="14" t="s">
        <v>131</v>
      </c>
      <c r="AW240" s="14" t="s">
        <v>32</v>
      </c>
      <c r="AX240" s="14" t="s">
        <v>81</v>
      </c>
      <c r="AY240" s="245" t="s">
        <v>124</v>
      </c>
    </row>
    <row r="241" s="12" customFormat="1" ht="22.8" customHeight="1">
      <c r="A241" s="12"/>
      <c r="B241" s="189"/>
      <c r="C241" s="190"/>
      <c r="D241" s="191" t="s">
        <v>72</v>
      </c>
      <c r="E241" s="203" t="s">
        <v>179</v>
      </c>
      <c r="F241" s="203" t="s">
        <v>325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SUM(P242:P319)</f>
        <v>0</v>
      </c>
      <c r="Q241" s="197"/>
      <c r="R241" s="198">
        <f>SUM(R242:R319)</f>
        <v>119.93261255999998</v>
      </c>
      <c r="S241" s="197"/>
      <c r="T241" s="199">
        <f>SUM(T242:T319)</f>
        <v>40.112000000000002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81</v>
      </c>
      <c r="AT241" s="201" t="s">
        <v>72</v>
      </c>
      <c r="AU241" s="201" t="s">
        <v>81</v>
      </c>
      <c r="AY241" s="200" t="s">
        <v>124</v>
      </c>
      <c r="BK241" s="202">
        <f>SUM(BK242:BK319)</f>
        <v>0</v>
      </c>
    </row>
    <row r="242" s="2" customFormat="1" ht="16.5" customHeight="1">
      <c r="A242" s="39"/>
      <c r="B242" s="40"/>
      <c r="C242" s="205" t="s">
        <v>363</v>
      </c>
      <c r="D242" s="205" t="s">
        <v>126</v>
      </c>
      <c r="E242" s="206" t="s">
        <v>327</v>
      </c>
      <c r="F242" s="207" t="s">
        <v>328</v>
      </c>
      <c r="G242" s="208" t="s">
        <v>322</v>
      </c>
      <c r="H242" s="209">
        <v>6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44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131</v>
      </c>
      <c r="AT242" s="216" t="s">
        <v>126</v>
      </c>
      <c r="AU242" s="216" t="s">
        <v>83</v>
      </c>
      <c r="AY242" s="18" t="s">
        <v>124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131</v>
      </c>
      <c r="BM242" s="216" t="s">
        <v>639</v>
      </c>
    </row>
    <row r="243" s="13" customFormat="1">
      <c r="A243" s="13"/>
      <c r="B243" s="223"/>
      <c r="C243" s="224"/>
      <c r="D243" s="225" t="s">
        <v>135</v>
      </c>
      <c r="E243" s="226" t="s">
        <v>19</v>
      </c>
      <c r="F243" s="227" t="s">
        <v>640</v>
      </c>
      <c r="G243" s="224"/>
      <c r="H243" s="228">
        <v>6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135</v>
      </c>
      <c r="AU243" s="234" t="s">
        <v>83</v>
      </c>
      <c r="AV243" s="13" t="s">
        <v>83</v>
      </c>
      <c r="AW243" s="13" t="s">
        <v>32</v>
      </c>
      <c r="AX243" s="13" t="s">
        <v>73</v>
      </c>
      <c r="AY243" s="234" t="s">
        <v>124</v>
      </c>
    </row>
    <row r="244" s="14" customFormat="1">
      <c r="A244" s="14"/>
      <c r="B244" s="235"/>
      <c r="C244" s="236"/>
      <c r="D244" s="225" t="s">
        <v>135</v>
      </c>
      <c r="E244" s="237" t="s">
        <v>19</v>
      </c>
      <c r="F244" s="238" t="s">
        <v>137</v>
      </c>
      <c r="G244" s="236"/>
      <c r="H244" s="239">
        <v>6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135</v>
      </c>
      <c r="AU244" s="245" t="s">
        <v>83</v>
      </c>
      <c r="AV244" s="14" t="s">
        <v>131</v>
      </c>
      <c r="AW244" s="14" t="s">
        <v>32</v>
      </c>
      <c r="AX244" s="14" t="s">
        <v>81</v>
      </c>
      <c r="AY244" s="245" t="s">
        <v>124</v>
      </c>
    </row>
    <row r="245" s="2" customFormat="1" ht="16.5" customHeight="1">
      <c r="A245" s="39"/>
      <c r="B245" s="40"/>
      <c r="C245" s="205" t="s">
        <v>368</v>
      </c>
      <c r="D245" s="205" t="s">
        <v>126</v>
      </c>
      <c r="E245" s="206" t="s">
        <v>332</v>
      </c>
      <c r="F245" s="207" t="s">
        <v>333</v>
      </c>
      <c r="G245" s="208" t="s">
        <v>307</v>
      </c>
      <c r="H245" s="209">
        <v>17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44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131</v>
      </c>
      <c r="AT245" s="216" t="s">
        <v>126</v>
      </c>
      <c r="AU245" s="216" t="s">
        <v>83</v>
      </c>
      <c r="AY245" s="18" t="s">
        <v>124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81</v>
      </c>
      <c r="BK245" s="217">
        <f>ROUND(I245*H245,2)</f>
        <v>0</v>
      </c>
      <c r="BL245" s="18" t="s">
        <v>131</v>
      </c>
      <c r="BM245" s="216" t="s">
        <v>641</v>
      </c>
    </row>
    <row r="246" s="13" customFormat="1">
      <c r="A246" s="13"/>
      <c r="B246" s="223"/>
      <c r="C246" s="224"/>
      <c r="D246" s="225" t="s">
        <v>135</v>
      </c>
      <c r="E246" s="226" t="s">
        <v>19</v>
      </c>
      <c r="F246" s="227" t="s">
        <v>642</v>
      </c>
      <c r="G246" s="224"/>
      <c r="H246" s="228">
        <v>17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135</v>
      </c>
      <c r="AU246" s="234" t="s">
        <v>83</v>
      </c>
      <c r="AV246" s="13" t="s">
        <v>83</v>
      </c>
      <c r="AW246" s="13" t="s">
        <v>32</v>
      </c>
      <c r="AX246" s="13" t="s">
        <v>73</v>
      </c>
      <c r="AY246" s="234" t="s">
        <v>124</v>
      </c>
    </row>
    <row r="247" s="14" customFormat="1">
      <c r="A247" s="14"/>
      <c r="B247" s="235"/>
      <c r="C247" s="236"/>
      <c r="D247" s="225" t="s">
        <v>135</v>
      </c>
      <c r="E247" s="237" t="s">
        <v>19</v>
      </c>
      <c r="F247" s="238" t="s">
        <v>137</v>
      </c>
      <c r="G247" s="236"/>
      <c r="H247" s="239">
        <v>17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135</v>
      </c>
      <c r="AU247" s="245" t="s">
        <v>83</v>
      </c>
      <c r="AV247" s="14" t="s">
        <v>131</v>
      </c>
      <c r="AW247" s="14" t="s">
        <v>32</v>
      </c>
      <c r="AX247" s="14" t="s">
        <v>81</v>
      </c>
      <c r="AY247" s="245" t="s">
        <v>124</v>
      </c>
    </row>
    <row r="248" s="2" customFormat="1" ht="16.5" customHeight="1">
      <c r="A248" s="39"/>
      <c r="B248" s="40"/>
      <c r="C248" s="205" t="s">
        <v>374</v>
      </c>
      <c r="D248" s="205" t="s">
        <v>126</v>
      </c>
      <c r="E248" s="206" t="s">
        <v>337</v>
      </c>
      <c r="F248" s="207" t="s">
        <v>338</v>
      </c>
      <c r="G248" s="208" t="s">
        <v>175</v>
      </c>
      <c r="H248" s="209">
        <v>18</v>
      </c>
      <c r="I248" s="210"/>
      <c r="J248" s="211">
        <f>ROUND(I248*H248,2)</f>
        <v>0</v>
      </c>
      <c r="K248" s="207" t="s">
        <v>130</v>
      </c>
      <c r="L248" s="45"/>
      <c r="M248" s="212" t="s">
        <v>19</v>
      </c>
      <c r="N248" s="213" t="s">
        <v>44</v>
      </c>
      <c r="O248" s="85"/>
      <c r="P248" s="214">
        <f>O248*H248</f>
        <v>0</v>
      </c>
      <c r="Q248" s="214">
        <v>0.00010000000000000001</v>
      </c>
      <c r="R248" s="214">
        <f>Q248*H248</f>
        <v>0.0018000000000000002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131</v>
      </c>
      <c r="AT248" s="216" t="s">
        <v>126</v>
      </c>
      <c r="AU248" s="216" t="s">
        <v>83</v>
      </c>
      <c r="AY248" s="18" t="s">
        <v>124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81</v>
      </c>
      <c r="BK248" s="217">
        <f>ROUND(I248*H248,2)</f>
        <v>0</v>
      </c>
      <c r="BL248" s="18" t="s">
        <v>131</v>
      </c>
      <c r="BM248" s="216" t="s">
        <v>643</v>
      </c>
    </row>
    <row r="249" s="2" customFormat="1">
      <c r="A249" s="39"/>
      <c r="B249" s="40"/>
      <c r="C249" s="41"/>
      <c r="D249" s="218" t="s">
        <v>133</v>
      </c>
      <c r="E249" s="41"/>
      <c r="F249" s="219" t="s">
        <v>340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133</v>
      </c>
      <c r="AU249" s="18" t="s">
        <v>83</v>
      </c>
    </row>
    <row r="250" s="13" customFormat="1">
      <c r="A250" s="13"/>
      <c r="B250" s="223"/>
      <c r="C250" s="224"/>
      <c r="D250" s="225" t="s">
        <v>135</v>
      </c>
      <c r="E250" s="226" t="s">
        <v>19</v>
      </c>
      <c r="F250" s="227" t="s">
        <v>341</v>
      </c>
      <c r="G250" s="224"/>
      <c r="H250" s="228">
        <v>18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135</v>
      </c>
      <c r="AU250" s="234" t="s">
        <v>83</v>
      </c>
      <c r="AV250" s="13" t="s">
        <v>83</v>
      </c>
      <c r="AW250" s="13" t="s">
        <v>32</v>
      </c>
      <c r="AX250" s="13" t="s">
        <v>73</v>
      </c>
      <c r="AY250" s="234" t="s">
        <v>124</v>
      </c>
    </row>
    <row r="251" s="14" customFormat="1">
      <c r="A251" s="14"/>
      <c r="B251" s="235"/>
      <c r="C251" s="236"/>
      <c r="D251" s="225" t="s">
        <v>135</v>
      </c>
      <c r="E251" s="237" t="s">
        <v>19</v>
      </c>
      <c r="F251" s="238" t="s">
        <v>137</v>
      </c>
      <c r="G251" s="236"/>
      <c r="H251" s="239">
        <v>18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135</v>
      </c>
      <c r="AU251" s="245" t="s">
        <v>83</v>
      </c>
      <c r="AV251" s="14" t="s">
        <v>131</v>
      </c>
      <c r="AW251" s="14" t="s">
        <v>32</v>
      </c>
      <c r="AX251" s="14" t="s">
        <v>81</v>
      </c>
      <c r="AY251" s="245" t="s">
        <v>124</v>
      </c>
    </row>
    <row r="252" s="2" customFormat="1" ht="16.5" customHeight="1">
      <c r="A252" s="39"/>
      <c r="B252" s="40"/>
      <c r="C252" s="205" t="s">
        <v>379</v>
      </c>
      <c r="D252" s="205" t="s">
        <v>126</v>
      </c>
      <c r="E252" s="206" t="s">
        <v>343</v>
      </c>
      <c r="F252" s="207" t="s">
        <v>344</v>
      </c>
      <c r="G252" s="208" t="s">
        <v>129</v>
      </c>
      <c r="H252" s="209">
        <v>86</v>
      </c>
      <c r="I252" s="210"/>
      <c r="J252" s="211">
        <f>ROUND(I252*H252,2)</f>
        <v>0</v>
      </c>
      <c r="K252" s="207" t="s">
        <v>130</v>
      </c>
      <c r="L252" s="45"/>
      <c r="M252" s="212" t="s">
        <v>19</v>
      </c>
      <c r="N252" s="213" t="s">
        <v>44</v>
      </c>
      <c r="O252" s="85"/>
      <c r="P252" s="214">
        <f>O252*H252</f>
        <v>0</v>
      </c>
      <c r="Q252" s="214">
        <v>0.0011999999999999999</v>
      </c>
      <c r="R252" s="214">
        <f>Q252*H252</f>
        <v>0.10319999999999999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131</v>
      </c>
      <c r="AT252" s="216" t="s">
        <v>126</v>
      </c>
      <c r="AU252" s="216" t="s">
        <v>83</v>
      </c>
      <c r="AY252" s="18" t="s">
        <v>124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81</v>
      </c>
      <c r="BK252" s="217">
        <f>ROUND(I252*H252,2)</f>
        <v>0</v>
      </c>
      <c r="BL252" s="18" t="s">
        <v>131</v>
      </c>
      <c r="BM252" s="216" t="s">
        <v>644</v>
      </c>
    </row>
    <row r="253" s="2" customFormat="1">
      <c r="A253" s="39"/>
      <c r="B253" s="40"/>
      <c r="C253" s="41"/>
      <c r="D253" s="218" t="s">
        <v>133</v>
      </c>
      <c r="E253" s="41"/>
      <c r="F253" s="219" t="s">
        <v>346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133</v>
      </c>
      <c r="AU253" s="18" t="s">
        <v>83</v>
      </c>
    </row>
    <row r="254" s="13" customFormat="1">
      <c r="A254" s="13"/>
      <c r="B254" s="223"/>
      <c r="C254" s="224"/>
      <c r="D254" s="225" t="s">
        <v>135</v>
      </c>
      <c r="E254" s="226" t="s">
        <v>19</v>
      </c>
      <c r="F254" s="227" t="s">
        <v>645</v>
      </c>
      <c r="G254" s="224"/>
      <c r="H254" s="228">
        <v>86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135</v>
      </c>
      <c r="AU254" s="234" t="s">
        <v>83</v>
      </c>
      <c r="AV254" s="13" t="s">
        <v>83</v>
      </c>
      <c r="AW254" s="13" t="s">
        <v>32</v>
      </c>
      <c r="AX254" s="13" t="s">
        <v>73</v>
      </c>
      <c r="AY254" s="234" t="s">
        <v>124</v>
      </c>
    </row>
    <row r="255" s="14" customFormat="1">
      <c r="A255" s="14"/>
      <c r="B255" s="235"/>
      <c r="C255" s="236"/>
      <c r="D255" s="225" t="s">
        <v>135</v>
      </c>
      <c r="E255" s="237" t="s">
        <v>19</v>
      </c>
      <c r="F255" s="238" t="s">
        <v>137</v>
      </c>
      <c r="G255" s="236"/>
      <c r="H255" s="239">
        <v>86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135</v>
      </c>
      <c r="AU255" s="245" t="s">
        <v>83</v>
      </c>
      <c r="AV255" s="14" t="s">
        <v>131</v>
      </c>
      <c r="AW255" s="14" t="s">
        <v>32</v>
      </c>
      <c r="AX255" s="14" t="s">
        <v>81</v>
      </c>
      <c r="AY255" s="245" t="s">
        <v>124</v>
      </c>
    </row>
    <row r="256" s="2" customFormat="1" ht="21.75" customHeight="1">
      <c r="A256" s="39"/>
      <c r="B256" s="40"/>
      <c r="C256" s="205" t="s">
        <v>385</v>
      </c>
      <c r="D256" s="205" t="s">
        <v>126</v>
      </c>
      <c r="E256" s="206" t="s">
        <v>349</v>
      </c>
      <c r="F256" s="207" t="s">
        <v>350</v>
      </c>
      <c r="G256" s="208" t="s">
        <v>175</v>
      </c>
      <c r="H256" s="209">
        <v>18</v>
      </c>
      <c r="I256" s="210"/>
      <c r="J256" s="211">
        <f>ROUND(I256*H256,2)</f>
        <v>0</v>
      </c>
      <c r="K256" s="207" t="s">
        <v>130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0.00033</v>
      </c>
      <c r="R256" s="214">
        <f>Q256*H256</f>
        <v>0.00594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131</v>
      </c>
      <c r="AT256" s="216" t="s">
        <v>126</v>
      </c>
      <c r="AU256" s="216" t="s">
        <v>83</v>
      </c>
      <c r="AY256" s="18" t="s">
        <v>124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131</v>
      </c>
      <c r="BM256" s="216" t="s">
        <v>646</v>
      </c>
    </row>
    <row r="257" s="2" customFormat="1">
      <c r="A257" s="39"/>
      <c r="B257" s="40"/>
      <c r="C257" s="41"/>
      <c r="D257" s="218" t="s">
        <v>133</v>
      </c>
      <c r="E257" s="41"/>
      <c r="F257" s="219" t="s">
        <v>352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133</v>
      </c>
      <c r="AU257" s="18" t="s">
        <v>83</v>
      </c>
    </row>
    <row r="258" s="2" customFormat="1" ht="21.75" customHeight="1">
      <c r="A258" s="39"/>
      <c r="B258" s="40"/>
      <c r="C258" s="205" t="s">
        <v>391</v>
      </c>
      <c r="D258" s="205" t="s">
        <v>126</v>
      </c>
      <c r="E258" s="206" t="s">
        <v>354</v>
      </c>
      <c r="F258" s="207" t="s">
        <v>355</v>
      </c>
      <c r="G258" s="208" t="s">
        <v>129</v>
      </c>
      <c r="H258" s="209">
        <v>86</v>
      </c>
      <c r="I258" s="210"/>
      <c r="J258" s="211">
        <f>ROUND(I258*H258,2)</f>
        <v>0</v>
      </c>
      <c r="K258" s="207" t="s">
        <v>130</v>
      </c>
      <c r="L258" s="45"/>
      <c r="M258" s="212" t="s">
        <v>19</v>
      </c>
      <c r="N258" s="213" t="s">
        <v>44</v>
      </c>
      <c r="O258" s="85"/>
      <c r="P258" s="214">
        <f>O258*H258</f>
        <v>0</v>
      </c>
      <c r="Q258" s="214">
        <v>0.0025999999999999999</v>
      </c>
      <c r="R258" s="214">
        <f>Q258*H258</f>
        <v>0.22359999999999999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131</v>
      </c>
      <c r="AT258" s="216" t="s">
        <v>126</v>
      </c>
      <c r="AU258" s="216" t="s">
        <v>83</v>
      </c>
      <c r="AY258" s="18" t="s">
        <v>124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81</v>
      </c>
      <c r="BK258" s="217">
        <f>ROUND(I258*H258,2)</f>
        <v>0</v>
      </c>
      <c r="BL258" s="18" t="s">
        <v>131</v>
      </c>
      <c r="BM258" s="216" t="s">
        <v>647</v>
      </c>
    </row>
    <row r="259" s="2" customFormat="1">
      <c r="A259" s="39"/>
      <c r="B259" s="40"/>
      <c r="C259" s="41"/>
      <c r="D259" s="218" t="s">
        <v>133</v>
      </c>
      <c r="E259" s="41"/>
      <c r="F259" s="219" t="s">
        <v>357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133</v>
      </c>
      <c r="AU259" s="18" t="s">
        <v>83</v>
      </c>
    </row>
    <row r="260" s="2" customFormat="1" ht="24.15" customHeight="1">
      <c r="A260" s="39"/>
      <c r="B260" s="40"/>
      <c r="C260" s="205" t="s">
        <v>397</v>
      </c>
      <c r="D260" s="205" t="s">
        <v>126</v>
      </c>
      <c r="E260" s="206" t="s">
        <v>359</v>
      </c>
      <c r="F260" s="207" t="s">
        <v>360</v>
      </c>
      <c r="G260" s="208" t="s">
        <v>175</v>
      </c>
      <c r="H260" s="209">
        <v>18</v>
      </c>
      <c r="I260" s="210"/>
      <c r="J260" s="211">
        <f>ROUND(I260*H260,2)</f>
        <v>0</v>
      </c>
      <c r="K260" s="207" t="s">
        <v>130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131</v>
      </c>
      <c r="AT260" s="216" t="s">
        <v>126</v>
      </c>
      <c r="AU260" s="216" t="s">
        <v>83</v>
      </c>
      <c r="AY260" s="18" t="s">
        <v>124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131</v>
      </c>
      <c r="BM260" s="216" t="s">
        <v>648</v>
      </c>
    </row>
    <row r="261" s="2" customFormat="1">
      <c r="A261" s="39"/>
      <c r="B261" s="40"/>
      <c r="C261" s="41"/>
      <c r="D261" s="218" t="s">
        <v>133</v>
      </c>
      <c r="E261" s="41"/>
      <c r="F261" s="219" t="s">
        <v>362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133</v>
      </c>
      <c r="AU261" s="18" t="s">
        <v>83</v>
      </c>
    </row>
    <row r="262" s="13" customFormat="1">
      <c r="A262" s="13"/>
      <c r="B262" s="223"/>
      <c r="C262" s="224"/>
      <c r="D262" s="225" t="s">
        <v>135</v>
      </c>
      <c r="E262" s="226" t="s">
        <v>19</v>
      </c>
      <c r="F262" s="227" t="s">
        <v>341</v>
      </c>
      <c r="G262" s="224"/>
      <c r="H262" s="228">
        <v>18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135</v>
      </c>
      <c r="AU262" s="234" t="s">
        <v>83</v>
      </c>
      <c r="AV262" s="13" t="s">
        <v>83</v>
      </c>
      <c r="AW262" s="13" t="s">
        <v>32</v>
      </c>
      <c r="AX262" s="13" t="s">
        <v>73</v>
      </c>
      <c r="AY262" s="234" t="s">
        <v>124</v>
      </c>
    </row>
    <row r="263" s="14" customFormat="1">
      <c r="A263" s="14"/>
      <c r="B263" s="235"/>
      <c r="C263" s="236"/>
      <c r="D263" s="225" t="s">
        <v>135</v>
      </c>
      <c r="E263" s="237" t="s">
        <v>19</v>
      </c>
      <c r="F263" s="238" t="s">
        <v>137</v>
      </c>
      <c r="G263" s="236"/>
      <c r="H263" s="239">
        <v>18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135</v>
      </c>
      <c r="AU263" s="245" t="s">
        <v>83</v>
      </c>
      <c r="AV263" s="14" t="s">
        <v>131</v>
      </c>
      <c r="AW263" s="14" t="s">
        <v>32</v>
      </c>
      <c r="AX263" s="14" t="s">
        <v>81</v>
      </c>
      <c r="AY263" s="245" t="s">
        <v>124</v>
      </c>
    </row>
    <row r="264" s="2" customFormat="1" ht="24.15" customHeight="1">
      <c r="A264" s="39"/>
      <c r="B264" s="40"/>
      <c r="C264" s="205" t="s">
        <v>403</v>
      </c>
      <c r="D264" s="205" t="s">
        <v>126</v>
      </c>
      <c r="E264" s="206" t="s">
        <v>364</v>
      </c>
      <c r="F264" s="207" t="s">
        <v>365</v>
      </c>
      <c r="G264" s="208" t="s">
        <v>129</v>
      </c>
      <c r="H264" s="209">
        <v>86</v>
      </c>
      <c r="I264" s="210"/>
      <c r="J264" s="211">
        <f>ROUND(I264*H264,2)</f>
        <v>0</v>
      </c>
      <c r="K264" s="207" t="s">
        <v>130</v>
      </c>
      <c r="L264" s="45"/>
      <c r="M264" s="212" t="s">
        <v>19</v>
      </c>
      <c r="N264" s="213" t="s">
        <v>44</v>
      </c>
      <c r="O264" s="85"/>
      <c r="P264" s="214">
        <f>O264*H264</f>
        <v>0</v>
      </c>
      <c r="Q264" s="214">
        <v>1.0000000000000001E-05</v>
      </c>
      <c r="R264" s="214">
        <f>Q264*H264</f>
        <v>0.00086000000000000009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131</v>
      </c>
      <c r="AT264" s="216" t="s">
        <v>126</v>
      </c>
      <c r="AU264" s="216" t="s">
        <v>83</v>
      </c>
      <c r="AY264" s="18" t="s">
        <v>124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81</v>
      </c>
      <c r="BK264" s="217">
        <f>ROUND(I264*H264,2)</f>
        <v>0</v>
      </c>
      <c r="BL264" s="18" t="s">
        <v>131</v>
      </c>
      <c r="BM264" s="216" t="s">
        <v>649</v>
      </c>
    </row>
    <row r="265" s="2" customFormat="1">
      <c r="A265" s="39"/>
      <c r="B265" s="40"/>
      <c r="C265" s="41"/>
      <c r="D265" s="218" t="s">
        <v>133</v>
      </c>
      <c r="E265" s="41"/>
      <c r="F265" s="219" t="s">
        <v>367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133</v>
      </c>
      <c r="AU265" s="18" t="s">
        <v>83</v>
      </c>
    </row>
    <row r="266" s="13" customFormat="1">
      <c r="A266" s="13"/>
      <c r="B266" s="223"/>
      <c r="C266" s="224"/>
      <c r="D266" s="225" t="s">
        <v>135</v>
      </c>
      <c r="E266" s="226" t="s">
        <v>19</v>
      </c>
      <c r="F266" s="227" t="s">
        <v>645</v>
      </c>
      <c r="G266" s="224"/>
      <c r="H266" s="228">
        <v>86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135</v>
      </c>
      <c r="AU266" s="234" t="s">
        <v>83</v>
      </c>
      <c r="AV266" s="13" t="s">
        <v>83</v>
      </c>
      <c r="AW266" s="13" t="s">
        <v>32</v>
      </c>
      <c r="AX266" s="13" t="s">
        <v>73</v>
      </c>
      <c r="AY266" s="234" t="s">
        <v>124</v>
      </c>
    </row>
    <row r="267" s="14" customFormat="1">
      <c r="A267" s="14"/>
      <c r="B267" s="235"/>
      <c r="C267" s="236"/>
      <c r="D267" s="225" t="s">
        <v>135</v>
      </c>
      <c r="E267" s="237" t="s">
        <v>19</v>
      </c>
      <c r="F267" s="238" t="s">
        <v>137</v>
      </c>
      <c r="G267" s="236"/>
      <c r="H267" s="239">
        <v>86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135</v>
      </c>
      <c r="AU267" s="245" t="s">
        <v>83</v>
      </c>
      <c r="AV267" s="14" t="s">
        <v>131</v>
      </c>
      <c r="AW267" s="14" t="s">
        <v>32</v>
      </c>
      <c r="AX267" s="14" t="s">
        <v>81</v>
      </c>
      <c r="AY267" s="245" t="s">
        <v>124</v>
      </c>
    </row>
    <row r="268" s="2" customFormat="1" ht="24.15" customHeight="1">
      <c r="A268" s="39"/>
      <c r="B268" s="40"/>
      <c r="C268" s="205" t="s">
        <v>409</v>
      </c>
      <c r="D268" s="205" t="s">
        <v>126</v>
      </c>
      <c r="E268" s="206" t="s">
        <v>369</v>
      </c>
      <c r="F268" s="207" t="s">
        <v>370</v>
      </c>
      <c r="G268" s="208" t="s">
        <v>175</v>
      </c>
      <c r="H268" s="209">
        <v>63.200000000000003</v>
      </c>
      <c r="I268" s="210"/>
      <c r="J268" s="211">
        <f>ROUND(I268*H268,2)</f>
        <v>0</v>
      </c>
      <c r="K268" s="207" t="s">
        <v>130</v>
      </c>
      <c r="L268" s="45"/>
      <c r="M268" s="212" t="s">
        <v>19</v>
      </c>
      <c r="N268" s="213" t="s">
        <v>44</v>
      </c>
      <c r="O268" s="85"/>
      <c r="P268" s="214">
        <f>O268*H268</f>
        <v>0</v>
      </c>
      <c r="Q268" s="214">
        <v>0.2195</v>
      </c>
      <c r="R268" s="214">
        <f>Q268*H268</f>
        <v>13.872400000000001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131</v>
      </c>
      <c r="AT268" s="216" t="s">
        <v>126</v>
      </c>
      <c r="AU268" s="216" t="s">
        <v>83</v>
      </c>
      <c r="AY268" s="18" t="s">
        <v>124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81</v>
      </c>
      <c r="BK268" s="217">
        <f>ROUND(I268*H268,2)</f>
        <v>0</v>
      </c>
      <c r="BL268" s="18" t="s">
        <v>131</v>
      </c>
      <c r="BM268" s="216" t="s">
        <v>650</v>
      </c>
    </row>
    <row r="269" s="2" customFormat="1">
      <c r="A269" s="39"/>
      <c r="B269" s="40"/>
      <c r="C269" s="41"/>
      <c r="D269" s="218" t="s">
        <v>133</v>
      </c>
      <c r="E269" s="41"/>
      <c r="F269" s="219" t="s">
        <v>372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133</v>
      </c>
      <c r="AU269" s="18" t="s">
        <v>83</v>
      </c>
    </row>
    <row r="270" s="13" customFormat="1">
      <c r="A270" s="13"/>
      <c r="B270" s="223"/>
      <c r="C270" s="224"/>
      <c r="D270" s="225" t="s">
        <v>135</v>
      </c>
      <c r="E270" s="226" t="s">
        <v>19</v>
      </c>
      <c r="F270" s="227" t="s">
        <v>651</v>
      </c>
      <c r="G270" s="224"/>
      <c r="H270" s="228">
        <v>63.200000000000003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135</v>
      </c>
      <c r="AU270" s="234" t="s">
        <v>83</v>
      </c>
      <c r="AV270" s="13" t="s">
        <v>83</v>
      </c>
      <c r="AW270" s="13" t="s">
        <v>32</v>
      </c>
      <c r="AX270" s="13" t="s">
        <v>73</v>
      </c>
      <c r="AY270" s="234" t="s">
        <v>124</v>
      </c>
    </row>
    <row r="271" s="14" customFormat="1">
      <c r="A271" s="14"/>
      <c r="B271" s="235"/>
      <c r="C271" s="236"/>
      <c r="D271" s="225" t="s">
        <v>135</v>
      </c>
      <c r="E271" s="237" t="s">
        <v>19</v>
      </c>
      <c r="F271" s="238" t="s">
        <v>137</v>
      </c>
      <c r="G271" s="236"/>
      <c r="H271" s="239">
        <v>63.200000000000003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135</v>
      </c>
      <c r="AU271" s="245" t="s">
        <v>83</v>
      </c>
      <c r="AV271" s="14" t="s">
        <v>131</v>
      </c>
      <c r="AW271" s="14" t="s">
        <v>32</v>
      </c>
      <c r="AX271" s="14" t="s">
        <v>81</v>
      </c>
      <c r="AY271" s="245" t="s">
        <v>124</v>
      </c>
    </row>
    <row r="272" s="2" customFormat="1" ht="16.5" customHeight="1">
      <c r="A272" s="39"/>
      <c r="B272" s="40"/>
      <c r="C272" s="246" t="s">
        <v>415</v>
      </c>
      <c r="D272" s="246" t="s">
        <v>216</v>
      </c>
      <c r="E272" s="247" t="s">
        <v>375</v>
      </c>
      <c r="F272" s="248" t="s">
        <v>376</v>
      </c>
      <c r="G272" s="249" t="s">
        <v>175</v>
      </c>
      <c r="H272" s="250">
        <v>64.463999999999999</v>
      </c>
      <c r="I272" s="251"/>
      <c r="J272" s="252">
        <f>ROUND(I272*H272,2)</f>
        <v>0</v>
      </c>
      <c r="K272" s="248" t="s">
        <v>130</v>
      </c>
      <c r="L272" s="253"/>
      <c r="M272" s="254" t="s">
        <v>19</v>
      </c>
      <c r="N272" s="255" t="s">
        <v>44</v>
      </c>
      <c r="O272" s="85"/>
      <c r="P272" s="214">
        <f>O272*H272</f>
        <v>0</v>
      </c>
      <c r="Q272" s="214">
        <v>0.080000000000000002</v>
      </c>
      <c r="R272" s="214">
        <f>Q272*H272</f>
        <v>5.1571199999999999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172</v>
      </c>
      <c r="AT272" s="216" t="s">
        <v>216</v>
      </c>
      <c r="AU272" s="216" t="s">
        <v>83</v>
      </c>
      <c r="AY272" s="18" t="s">
        <v>124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81</v>
      </c>
      <c r="BK272" s="217">
        <f>ROUND(I272*H272,2)</f>
        <v>0</v>
      </c>
      <c r="BL272" s="18" t="s">
        <v>131</v>
      </c>
      <c r="BM272" s="216" t="s">
        <v>652</v>
      </c>
    </row>
    <row r="273" s="13" customFormat="1">
      <c r="A273" s="13"/>
      <c r="B273" s="223"/>
      <c r="C273" s="224"/>
      <c r="D273" s="225" t="s">
        <v>135</v>
      </c>
      <c r="E273" s="224"/>
      <c r="F273" s="227" t="s">
        <v>653</v>
      </c>
      <c r="G273" s="224"/>
      <c r="H273" s="228">
        <v>64.463999999999999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135</v>
      </c>
      <c r="AU273" s="234" t="s">
        <v>83</v>
      </c>
      <c r="AV273" s="13" t="s">
        <v>83</v>
      </c>
      <c r="AW273" s="13" t="s">
        <v>4</v>
      </c>
      <c r="AX273" s="13" t="s">
        <v>81</v>
      </c>
      <c r="AY273" s="234" t="s">
        <v>124</v>
      </c>
    </row>
    <row r="274" s="2" customFormat="1" ht="24.15" customHeight="1">
      <c r="A274" s="39"/>
      <c r="B274" s="40"/>
      <c r="C274" s="205" t="s">
        <v>421</v>
      </c>
      <c r="D274" s="205" t="s">
        <v>126</v>
      </c>
      <c r="E274" s="206" t="s">
        <v>654</v>
      </c>
      <c r="F274" s="207" t="s">
        <v>655</v>
      </c>
      <c r="G274" s="208" t="s">
        <v>175</v>
      </c>
      <c r="H274" s="209">
        <v>129</v>
      </c>
      <c r="I274" s="210"/>
      <c r="J274" s="211">
        <f>ROUND(I274*H274,2)</f>
        <v>0</v>
      </c>
      <c r="K274" s="207" t="s">
        <v>130</v>
      </c>
      <c r="L274" s="45"/>
      <c r="M274" s="212" t="s">
        <v>19</v>
      </c>
      <c r="N274" s="213" t="s">
        <v>44</v>
      </c>
      <c r="O274" s="85"/>
      <c r="P274" s="214">
        <f>O274*H274</f>
        <v>0</v>
      </c>
      <c r="Q274" s="214">
        <v>0.18292</v>
      </c>
      <c r="R274" s="214">
        <f>Q274*H274</f>
        <v>23.596679999999999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131</v>
      </c>
      <c r="AT274" s="216" t="s">
        <v>126</v>
      </c>
      <c r="AU274" s="216" t="s">
        <v>83</v>
      </c>
      <c r="AY274" s="18" t="s">
        <v>124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131</v>
      </c>
      <c r="BM274" s="216" t="s">
        <v>656</v>
      </c>
    </row>
    <row r="275" s="2" customFormat="1">
      <c r="A275" s="39"/>
      <c r="B275" s="40"/>
      <c r="C275" s="41"/>
      <c r="D275" s="218" t="s">
        <v>133</v>
      </c>
      <c r="E275" s="41"/>
      <c r="F275" s="219" t="s">
        <v>657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133</v>
      </c>
      <c r="AU275" s="18" t="s">
        <v>83</v>
      </c>
    </row>
    <row r="276" s="13" customFormat="1">
      <c r="A276" s="13"/>
      <c r="B276" s="223"/>
      <c r="C276" s="224"/>
      <c r="D276" s="225" t="s">
        <v>135</v>
      </c>
      <c r="E276" s="226" t="s">
        <v>19</v>
      </c>
      <c r="F276" s="227" t="s">
        <v>658</v>
      </c>
      <c r="G276" s="224"/>
      <c r="H276" s="228">
        <v>129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135</v>
      </c>
      <c r="AU276" s="234" t="s">
        <v>83</v>
      </c>
      <c r="AV276" s="13" t="s">
        <v>83</v>
      </c>
      <c r="AW276" s="13" t="s">
        <v>32</v>
      </c>
      <c r="AX276" s="13" t="s">
        <v>73</v>
      </c>
      <c r="AY276" s="234" t="s">
        <v>124</v>
      </c>
    </row>
    <row r="277" s="14" customFormat="1">
      <c r="A277" s="14"/>
      <c r="B277" s="235"/>
      <c r="C277" s="236"/>
      <c r="D277" s="225" t="s">
        <v>135</v>
      </c>
      <c r="E277" s="237" t="s">
        <v>19</v>
      </c>
      <c r="F277" s="238" t="s">
        <v>137</v>
      </c>
      <c r="G277" s="236"/>
      <c r="H277" s="239">
        <v>129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135</v>
      </c>
      <c r="AU277" s="245" t="s">
        <v>83</v>
      </c>
      <c r="AV277" s="14" t="s">
        <v>131</v>
      </c>
      <c r="AW277" s="14" t="s">
        <v>32</v>
      </c>
      <c r="AX277" s="14" t="s">
        <v>81</v>
      </c>
      <c r="AY277" s="245" t="s">
        <v>124</v>
      </c>
    </row>
    <row r="278" s="2" customFormat="1" ht="16.5" customHeight="1">
      <c r="A278" s="39"/>
      <c r="B278" s="40"/>
      <c r="C278" s="246" t="s">
        <v>428</v>
      </c>
      <c r="D278" s="246" t="s">
        <v>216</v>
      </c>
      <c r="E278" s="247" t="s">
        <v>659</v>
      </c>
      <c r="F278" s="248" t="s">
        <v>660</v>
      </c>
      <c r="G278" s="249" t="s">
        <v>175</v>
      </c>
      <c r="H278" s="250">
        <v>131.58000000000001</v>
      </c>
      <c r="I278" s="251"/>
      <c r="J278" s="252">
        <f>ROUND(I278*H278,2)</f>
        <v>0</v>
      </c>
      <c r="K278" s="248" t="s">
        <v>130</v>
      </c>
      <c r="L278" s="253"/>
      <c r="M278" s="254" t="s">
        <v>19</v>
      </c>
      <c r="N278" s="255" t="s">
        <v>44</v>
      </c>
      <c r="O278" s="85"/>
      <c r="P278" s="214">
        <f>O278*H278</f>
        <v>0</v>
      </c>
      <c r="Q278" s="214">
        <v>0.044999999999999998</v>
      </c>
      <c r="R278" s="214">
        <f>Q278*H278</f>
        <v>5.9211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172</v>
      </c>
      <c r="AT278" s="216" t="s">
        <v>216</v>
      </c>
      <c r="AU278" s="216" t="s">
        <v>83</v>
      </c>
      <c r="AY278" s="18" t="s">
        <v>124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131</v>
      </c>
      <c r="BM278" s="216" t="s">
        <v>661</v>
      </c>
    </row>
    <row r="279" s="13" customFormat="1">
      <c r="A279" s="13"/>
      <c r="B279" s="223"/>
      <c r="C279" s="224"/>
      <c r="D279" s="225" t="s">
        <v>135</v>
      </c>
      <c r="E279" s="224"/>
      <c r="F279" s="227" t="s">
        <v>662</v>
      </c>
      <c r="G279" s="224"/>
      <c r="H279" s="228">
        <v>131.58000000000001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135</v>
      </c>
      <c r="AU279" s="234" t="s">
        <v>83</v>
      </c>
      <c r="AV279" s="13" t="s">
        <v>83</v>
      </c>
      <c r="AW279" s="13" t="s">
        <v>4</v>
      </c>
      <c r="AX279" s="13" t="s">
        <v>81</v>
      </c>
      <c r="AY279" s="234" t="s">
        <v>124</v>
      </c>
    </row>
    <row r="280" s="2" customFormat="1" ht="24.15" customHeight="1">
      <c r="A280" s="39"/>
      <c r="B280" s="40"/>
      <c r="C280" s="205" t="s">
        <v>435</v>
      </c>
      <c r="D280" s="205" t="s">
        <v>126</v>
      </c>
      <c r="E280" s="206" t="s">
        <v>663</v>
      </c>
      <c r="F280" s="207" t="s">
        <v>664</v>
      </c>
      <c r="G280" s="208" t="s">
        <v>175</v>
      </c>
      <c r="H280" s="209">
        <v>270</v>
      </c>
      <c r="I280" s="210"/>
      <c r="J280" s="211">
        <f>ROUND(I280*H280,2)</f>
        <v>0</v>
      </c>
      <c r="K280" s="207" t="s">
        <v>130</v>
      </c>
      <c r="L280" s="45"/>
      <c r="M280" s="212" t="s">
        <v>19</v>
      </c>
      <c r="N280" s="213" t="s">
        <v>44</v>
      </c>
      <c r="O280" s="85"/>
      <c r="P280" s="214">
        <f>O280*H280</f>
        <v>0</v>
      </c>
      <c r="Q280" s="214">
        <v>0.18292</v>
      </c>
      <c r="R280" s="214">
        <f>Q280*H280</f>
        <v>49.388399999999997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131</v>
      </c>
      <c r="AT280" s="216" t="s">
        <v>126</v>
      </c>
      <c r="AU280" s="216" t="s">
        <v>83</v>
      </c>
      <c r="AY280" s="18" t="s">
        <v>124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131</v>
      </c>
      <c r="BM280" s="216" t="s">
        <v>665</v>
      </c>
    </row>
    <row r="281" s="2" customFormat="1">
      <c r="A281" s="39"/>
      <c r="B281" s="40"/>
      <c r="C281" s="41"/>
      <c r="D281" s="218" t="s">
        <v>133</v>
      </c>
      <c r="E281" s="41"/>
      <c r="F281" s="219" t="s">
        <v>666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133</v>
      </c>
      <c r="AU281" s="18" t="s">
        <v>83</v>
      </c>
    </row>
    <row r="282" s="13" customFormat="1">
      <c r="A282" s="13"/>
      <c r="B282" s="223"/>
      <c r="C282" s="224"/>
      <c r="D282" s="225" t="s">
        <v>135</v>
      </c>
      <c r="E282" s="226" t="s">
        <v>19</v>
      </c>
      <c r="F282" s="227" t="s">
        <v>667</v>
      </c>
      <c r="G282" s="224"/>
      <c r="H282" s="228">
        <v>270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135</v>
      </c>
      <c r="AU282" s="234" t="s">
        <v>83</v>
      </c>
      <c r="AV282" s="13" t="s">
        <v>83</v>
      </c>
      <c r="AW282" s="13" t="s">
        <v>32</v>
      </c>
      <c r="AX282" s="13" t="s">
        <v>73</v>
      </c>
      <c r="AY282" s="234" t="s">
        <v>124</v>
      </c>
    </row>
    <row r="283" s="14" customFormat="1">
      <c r="A283" s="14"/>
      <c r="B283" s="235"/>
      <c r="C283" s="236"/>
      <c r="D283" s="225" t="s">
        <v>135</v>
      </c>
      <c r="E283" s="237" t="s">
        <v>19</v>
      </c>
      <c r="F283" s="238" t="s">
        <v>137</v>
      </c>
      <c r="G283" s="236"/>
      <c r="H283" s="239">
        <v>270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135</v>
      </c>
      <c r="AU283" s="245" t="s">
        <v>83</v>
      </c>
      <c r="AV283" s="14" t="s">
        <v>131</v>
      </c>
      <c r="AW283" s="14" t="s">
        <v>32</v>
      </c>
      <c r="AX283" s="14" t="s">
        <v>81</v>
      </c>
      <c r="AY283" s="245" t="s">
        <v>124</v>
      </c>
    </row>
    <row r="284" s="2" customFormat="1" ht="16.5" customHeight="1">
      <c r="A284" s="39"/>
      <c r="B284" s="40"/>
      <c r="C284" s="205" t="s">
        <v>441</v>
      </c>
      <c r="D284" s="205" t="s">
        <v>126</v>
      </c>
      <c r="E284" s="206" t="s">
        <v>380</v>
      </c>
      <c r="F284" s="207" t="s">
        <v>381</v>
      </c>
      <c r="G284" s="208" t="s">
        <v>188</v>
      </c>
      <c r="H284" s="209">
        <v>9.5839999999999996</v>
      </c>
      <c r="I284" s="210"/>
      <c r="J284" s="211">
        <f>ROUND(I284*H284,2)</f>
        <v>0</v>
      </c>
      <c r="K284" s="207" t="s">
        <v>130</v>
      </c>
      <c r="L284" s="45"/>
      <c r="M284" s="212" t="s">
        <v>19</v>
      </c>
      <c r="N284" s="213" t="s">
        <v>44</v>
      </c>
      <c r="O284" s="85"/>
      <c r="P284" s="214">
        <f>O284*H284</f>
        <v>0</v>
      </c>
      <c r="Q284" s="214">
        <v>2.2563399999999998</v>
      </c>
      <c r="R284" s="214">
        <f>Q284*H284</f>
        <v>21.624762559999997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131</v>
      </c>
      <c r="AT284" s="216" t="s">
        <v>126</v>
      </c>
      <c r="AU284" s="216" t="s">
        <v>83</v>
      </c>
      <c r="AY284" s="18" t="s">
        <v>124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81</v>
      </c>
      <c r="BK284" s="217">
        <f>ROUND(I284*H284,2)</f>
        <v>0</v>
      </c>
      <c r="BL284" s="18" t="s">
        <v>131</v>
      </c>
      <c r="BM284" s="216" t="s">
        <v>668</v>
      </c>
    </row>
    <row r="285" s="2" customFormat="1">
      <c r="A285" s="39"/>
      <c r="B285" s="40"/>
      <c r="C285" s="41"/>
      <c r="D285" s="218" t="s">
        <v>133</v>
      </c>
      <c r="E285" s="41"/>
      <c r="F285" s="219" t="s">
        <v>383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133</v>
      </c>
      <c r="AU285" s="18" t="s">
        <v>83</v>
      </c>
    </row>
    <row r="286" s="13" customFormat="1">
      <c r="A286" s="13"/>
      <c r="B286" s="223"/>
      <c r="C286" s="224"/>
      <c r="D286" s="225" t="s">
        <v>135</v>
      </c>
      <c r="E286" s="226" t="s">
        <v>19</v>
      </c>
      <c r="F286" s="227" t="s">
        <v>669</v>
      </c>
      <c r="G286" s="224"/>
      <c r="H286" s="228">
        <v>4.4240000000000004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135</v>
      </c>
      <c r="AU286" s="234" t="s">
        <v>83</v>
      </c>
      <c r="AV286" s="13" t="s">
        <v>83</v>
      </c>
      <c r="AW286" s="13" t="s">
        <v>32</v>
      </c>
      <c r="AX286" s="13" t="s">
        <v>73</v>
      </c>
      <c r="AY286" s="234" t="s">
        <v>124</v>
      </c>
    </row>
    <row r="287" s="13" customFormat="1">
      <c r="A287" s="13"/>
      <c r="B287" s="223"/>
      <c r="C287" s="224"/>
      <c r="D287" s="225" t="s">
        <v>135</v>
      </c>
      <c r="E287" s="226" t="s">
        <v>19</v>
      </c>
      <c r="F287" s="227" t="s">
        <v>670</v>
      </c>
      <c r="G287" s="224"/>
      <c r="H287" s="228">
        <v>5.1600000000000001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135</v>
      </c>
      <c r="AU287" s="234" t="s">
        <v>83</v>
      </c>
      <c r="AV287" s="13" t="s">
        <v>83</v>
      </c>
      <c r="AW287" s="13" t="s">
        <v>32</v>
      </c>
      <c r="AX287" s="13" t="s">
        <v>73</v>
      </c>
      <c r="AY287" s="234" t="s">
        <v>124</v>
      </c>
    </row>
    <row r="288" s="14" customFormat="1">
      <c r="A288" s="14"/>
      <c r="B288" s="235"/>
      <c r="C288" s="236"/>
      <c r="D288" s="225" t="s">
        <v>135</v>
      </c>
      <c r="E288" s="237" t="s">
        <v>19</v>
      </c>
      <c r="F288" s="238" t="s">
        <v>137</v>
      </c>
      <c r="G288" s="236"/>
      <c r="H288" s="239">
        <v>9.5839999999999996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135</v>
      </c>
      <c r="AU288" s="245" t="s">
        <v>83</v>
      </c>
      <c r="AV288" s="14" t="s">
        <v>131</v>
      </c>
      <c r="AW288" s="14" t="s">
        <v>32</v>
      </c>
      <c r="AX288" s="14" t="s">
        <v>81</v>
      </c>
      <c r="AY288" s="245" t="s">
        <v>124</v>
      </c>
    </row>
    <row r="289" s="2" customFormat="1" ht="21.75" customHeight="1">
      <c r="A289" s="39"/>
      <c r="B289" s="40"/>
      <c r="C289" s="205" t="s">
        <v>448</v>
      </c>
      <c r="D289" s="205" t="s">
        <v>126</v>
      </c>
      <c r="E289" s="206" t="s">
        <v>386</v>
      </c>
      <c r="F289" s="207" t="s">
        <v>387</v>
      </c>
      <c r="G289" s="208" t="s">
        <v>175</v>
      </c>
      <c r="H289" s="209">
        <v>105</v>
      </c>
      <c r="I289" s="210"/>
      <c r="J289" s="211">
        <f>ROUND(I289*H289,2)</f>
        <v>0</v>
      </c>
      <c r="K289" s="207" t="s">
        <v>130</v>
      </c>
      <c r="L289" s="45"/>
      <c r="M289" s="212" t="s">
        <v>19</v>
      </c>
      <c r="N289" s="213" t="s">
        <v>44</v>
      </c>
      <c r="O289" s="85"/>
      <c r="P289" s="214">
        <f>O289*H289</f>
        <v>0</v>
      </c>
      <c r="Q289" s="214">
        <v>1.0000000000000001E-05</v>
      </c>
      <c r="R289" s="214">
        <f>Q289*H289</f>
        <v>0.0010500000000000002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131</v>
      </c>
      <c r="AT289" s="216" t="s">
        <v>126</v>
      </c>
      <c r="AU289" s="216" t="s">
        <v>83</v>
      </c>
      <c r="AY289" s="18" t="s">
        <v>124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131</v>
      </c>
      <c r="BM289" s="216" t="s">
        <v>671</v>
      </c>
    </row>
    <row r="290" s="2" customFormat="1">
      <c r="A290" s="39"/>
      <c r="B290" s="40"/>
      <c r="C290" s="41"/>
      <c r="D290" s="218" t="s">
        <v>133</v>
      </c>
      <c r="E290" s="41"/>
      <c r="F290" s="219" t="s">
        <v>389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133</v>
      </c>
      <c r="AU290" s="18" t="s">
        <v>83</v>
      </c>
    </row>
    <row r="291" s="13" customFormat="1">
      <c r="A291" s="13"/>
      <c r="B291" s="223"/>
      <c r="C291" s="224"/>
      <c r="D291" s="225" t="s">
        <v>135</v>
      </c>
      <c r="E291" s="226" t="s">
        <v>19</v>
      </c>
      <c r="F291" s="227" t="s">
        <v>672</v>
      </c>
      <c r="G291" s="224"/>
      <c r="H291" s="228">
        <v>105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135</v>
      </c>
      <c r="AU291" s="234" t="s">
        <v>83</v>
      </c>
      <c r="AV291" s="13" t="s">
        <v>83</v>
      </c>
      <c r="AW291" s="13" t="s">
        <v>32</v>
      </c>
      <c r="AX291" s="13" t="s">
        <v>73</v>
      </c>
      <c r="AY291" s="234" t="s">
        <v>124</v>
      </c>
    </row>
    <row r="292" s="14" customFormat="1">
      <c r="A292" s="14"/>
      <c r="B292" s="235"/>
      <c r="C292" s="236"/>
      <c r="D292" s="225" t="s">
        <v>135</v>
      </c>
      <c r="E292" s="237" t="s">
        <v>19</v>
      </c>
      <c r="F292" s="238" t="s">
        <v>137</v>
      </c>
      <c r="G292" s="236"/>
      <c r="H292" s="239">
        <v>105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135</v>
      </c>
      <c r="AU292" s="245" t="s">
        <v>83</v>
      </c>
      <c r="AV292" s="14" t="s">
        <v>131</v>
      </c>
      <c r="AW292" s="14" t="s">
        <v>32</v>
      </c>
      <c r="AX292" s="14" t="s">
        <v>81</v>
      </c>
      <c r="AY292" s="245" t="s">
        <v>124</v>
      </c>
    </row>
    <row r="293" s="2" customFormat="1" ht="24.15" customHeight="1">
      <c r="A293" s="39"/>
      <c r="B293" s="40"/>
      <c r="C293" s="205" t="s">
        <v>453</v>
      </c>
      <c r="D293" s="205" t="s">
        <v>126</v>
      </c>
      <c r="E293" s="206" t="s">
        <v>392</v>
      </c>
      <c r="F293" s="207" t="s">
        <v>393</v>
      </c>
      <c r="G293" s="208" t="s">
        <v>175</v>
      </c>
      <c r="H293" s="209">
        <v>105</v>
      </c>
      <c r="I293" s="210"/>
      <c r="J293" s="211">
        <f>ROUND(I293*H293,2)</f>
        <v>0</v>
      </c>
      <c r="K293" s="207" t="s">
        <v>130</v>
      </c>
      <c r="L293" s="45"/>
      <c r="M293" s="212" t="s">
        <v>19</v>
      </c>
      <c r="N293" s="213" t="s">
        <v>44</v>
      </c>
      <c r="O293" s="85"/>
      <c r="P293" s="214">
        <f>O293*H293</f>
        <v>0</v>
      </c>
      <c r="Q293" s="214">
        <v>0.00034000000000000002</v>
      </c>
      <c r="R293" s="214">
        <f>Q293*H293</f>
        <v>0.035700000000000003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131</v>
      </c>
      <c r="AT293" s="216" t="s">
        <v>126</v>
      </c>
      <c r="AU293" s="216" t="s">
        <v>83</v>
      </c>
      <c r="AY293" s="18" t="s">
        <v>124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81</v>
      </c>
      <c r="BK293" s="217">
        <f>ROUND(I293*H293,2)</f>
        <v>0</v>
      </c>
      <c r="BL293" s="18" t="s">
        <v>131</v>
      </c>
      <c r="BM293" s="216" t="s">
        <v>673</v>
      </c>
    </row>
    <row r="294" s="2" customFormat="1">
      <c r="A294" s="39"/>
      <c r="B294" s="40"/>
      <c r="C294" s="41"/>
      <c r="D294" s="218" t="s">
        <v>133</v>
      </c>
      <c r="E294" s="41"/>
      <c r="F294" s="219" t="s">
        <v>395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133</v>
      </c>
      <c r="AU294" s="18" t="s">
        <v>83</v>
      </c>
    </row>
    <row r="295" s="13" customFormat="1">
      <c r="A295" s="13"/>
      <c r="B295" s="223"/>
      <c r="C295" s="224"/>
      <c r="D295" s="225" t="s">
        <v>135</v>
      </c>
      <c r="E295" s="226" t="s">
        <v>19</v>
      </c>
      <c r="F295" s="227" t="s">
        <v>674</v>
      </c>
      <c r="G295" s="224"/>
      <c r="H295" s="228">
        <v>105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135</v>
      </c>
      <c r="AU295" s="234" t="s">
        <v>83</v>
      </c>
      <c r="AV295" s="13" t="s">
        <v>83</v>
      </c>
      <c r="AW295" s="13" t="s">
        <v>32</v>
      </c>
      <c r="AX295" s="13" t="s">
        <v>73</v>
      </c>
      <c r="AY295" s="234" t="s">
        <v>124</v>
      </c>
    </row>
    <row r="296" s="14" customFormat="1">
      <c r="A296" s="14"/>
      <c r="B296" s="235"/>
      <c r="C296" s="236"/>
      <c r="D296" s="225" t="s">
        <v>135</v>
      </c>
      <c r="E296" s="237" t="s">
        <v>19</v>
      </c>
      <c r="F296" s="238" t="s">
        <v>137</v>
      </c>
      <c r="G296" s="236"/>
      <c r="H296" s="239">
        <v>105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135</v>
      </c>
      <c r="AU296" s="245" t="s">
        <v>83</v>
      </c>
      <c r="AV296" s="14" t="s">
        <v>131</v>
      </c>
      <c r="AW296" s="14" t="s">
        <v>32</v>
      </c>
      <c r="AX296" s="14" t="s">
        <v>81</v>
      </c>
      <c r="AY296" s="245" t="s">
        <v>124</v>
      </c>
    </row>
    <row r="297" s="2" customFormat="1" ht="16.5" customHeight="1">
      <c r="A297" s="39"/>
      <c r="B297" s="40"/>
      <c r="C297" s="205" t="s">
        <v>459</v>
      </c>
      <c r="D297" s="205" t="s">
        <v>126</v>
      </c>
      <c r="E297" s="206" t="s">
        <v>398</v>
      </c>
      <c r="F297" s="207" t="s">
        <v>399</v>
      </c>
      <c r="G297" s="208" t="s">
        <v>175</v>
      </c>
      <c r="H297" s="209">
        <v>105</v>
      </c>
      <c r="I297" s="210"/>
      <c r="J297" s="211">
        <f>ROUND(I297*H297,2)</f>
        <v>0</v>
      </c>
      <c r="K297" s="207" t="s">
        <v>130</v>
      </c>
      <c r="L297" s="45"/>
      <c r="M297" s="212" t="s">
        <v>19</v>
      </c>
      <c r="N297" s="213" t="s">
        <v>44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131</v>
      </c>
      <c r="AT297" s="216" t="s">
        <v>126</v>
      </c>
      <c r="AU297" s="216" t="s">
        <v>83</v>
      </c>
      <c r="AY297" s="18" t="s">
        <v>124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81</v>
      </c>
      <c r="BK297" s="217">
        <f>ROUND(I297*H297,2)</f>
        <v>0</v>
      </c>
      <c r="BL297" s="18" t="s">
        <v>131</v>
      </c>
      <c r="BM297" s="216" t="s">
        <v>675</v>
      </c>
    </row>
    <row r="298" s="2" customFormat="1">
      <c r="A298" s="39"/>
      <c r="B298" s="40"/>
      <c r="C298" s="41"/>
      <c r="D298" s="218" t="s">
        <v>133</v>
      </c>
      <c r="E298" s="41"/>
      <c r="F298" s="219" t="s">
        <v>401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133</v>
      </c>
      <c r="AU298" s="18" t="s">
        <v>83</v>
      </c>
    </row>
    <row r="299" s="13" customFormat="1">
      <c r="A299" s="13"/>
      <c r="B299" s="223"/>
      <c r="C299" s="224"/>
      <c r="D299" s="225" t="s">
        <v>135</v>
      </c>
      <c r="E299" s="226" t="s">
        <v>19</v>
      </c>
      <c r="F299" s="227" t="s">
        <v>676</v>
      </c>
      <c r="G299" s="224"/>
      <c r="H299" s="228">
        <v>105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135</v>
      </c>
      <c r="AU299" s="234" t="s">
        <v>83</v>
      </c>
      <c r="AV299" s="13" t="s">
        <v>83</v>
      </c>
      <c r="AW299" s="13" t="s">
        <v>32</v>
      </c>
      <c r="AX299" s="13" t="s">
        <v>73</v>
      </c>
      <c r="AY299" s="234" t="s">
        <v>124</v>
      </c>
    </row>
    <row r="300" s="14" customFormat="1">
      <c r="A300" s="14"/>
      <c r="B300" s="235"/>
      <c r="C300" s="236"/>
      <c r="D300" s="225" t="s">
        <v>135</v>
      </c>
      <c r="E300" s="237" t="s">
        <v>19</v>
      </c>
      <c r="F300" s="238" t="s">
        <v>137</v>
      </c>
      <c r="G300" s="236"/>
      <c r="H300" s="239">
        <v>105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135</v>
      </c>
      <c r="AU300" s="245" t="s">
        <v>83</v>
      </c>
      <c r="AV300" s="14" t="s">
        <v>131</v>
      </c>
      <c r="AW300" s="14" t="s">
        <v>32</v>
      </c>
      <c r="AX300" s="14" t="s">
        <v>81</v>
      </c>
      <c r="AY300" s="245" t="s">
        <v>124</v>
      </c>
    </row>
    <row r="301" s="2" customFormat="1" ht="21.75" customHeight="1">
      <c r="A301" s="39"/>
      <c r="B301" s="40"/>
      <c r="C301" s="205" t="s">
        <v>465</v>
      </c>
      <c r="D301" s="205" t="s">
        <v>126</v>
      </c>
      <c r="E301" s="206" t="s">
        <v>404</v>
      </c>
      <c r="F301" s="207" t="s">
        <v>405</v>
      </c>
      <c r="G301" s="208" t="s">
        <v>129</v>
      </c>
      <c r="H301" s="209">
        <v>4000</v>
      </c>
      <c r="I301" s="210"/>
      <c r="J301" s="211">
        <f>ROUND(I301*H301,2)</f>
        <v>0</v>
      </c>
      <c r="K301" s="207" t="s">
        <v>130</v>
      </c>
      <c r="L301" s="45"/>
      <c r="M301" s="212" t="s">
        <v>19</v>
      </c>
      <c r="N301" s="213" t="s">
        <v>44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0.01</v>
      </c>
      <c r="T301" s="215">
        <f>S301*H301</f>
        <v>40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131</v>
      </c>
      <c r="AT301" s="216" t="s">
        <v>126</v>
      </c>
      <c r="AU301" s="216" t="s">
        <v>83</v>
      </c>
      <c r="AY301" s="18" t="s">
        <v>124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81</v>
      </c>
      <c r="BK301" s="217">
        <f>ROUND(I301*H301,2)</f>
        <v>0</v>
      </c>
      <c r="BL301" s="18" t="s">
        <v>131</v>
      </c>
      <c r="BM301" s="216" t="s">
        <v>677</v>
      </c>
    </row>
    <row r="302" s="2" customFormat="1">
      <c r="A302" s="39"/>
      <c r="B302" s="40"/>
      <c r="C302" s="41"/>
      <c r="D302" s="218" t="s">
        <v>133</v>
      </c>
      <c r="E302" s="41"/>
      <c r="F302" s="219" t="s">
        <v>407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133</v>
      </c>
      <c r="AU302" s="18" t="s">
        <v>83</v>
      </c>
    </row>
    <row r="303" s="13" customFormat="1">
      <c r="A303" s="13"/>
      <c r="B303" s="223"/>
      <c r="C303" s="224"/>
      <c r="D303" s="225" t="s">
        <v>135</v>
      </c>
      <c r="E303" s="226" t="s">
        <v>19</v>
      </c>
      <c r="F303" s="227" t="s">
        <v>408</v>
      </c>
      <c r="G303" s="224"/>
      <c r="H303" s="228">
        <v>4000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135</v>
      </c>
      <c r="AU303" s="234" t="s">
        <v>83</v>
      </c>
      <c r="AV303" s="13" t="s">
        <v>83</v>
      </c>
      <c r="AW303" s="13" t="s">
        <v>32</v>
      </c>
      <c r="AX303" s="13" t="s">
        <v>73</v>
      </c>
      <c r="AY303" s="234" t="s">
        <v>124</v>
      </c>
    </row>
    <row r="304" s="14" customFormat="1">
      <c r="A304" s="14"/>
      <c r="B304" s="235"/>
      <c r="C304" s="236"/>
      <c r="D304" s="225" t="s">
        <v>135</v>
      </c>
      <c r="E304" s="237" t="s">
        <v>19</v>
      </c>
      <c r="F304" s="238" t="s">
        <v>137</v>
      </c>
      <c r="G304" s="236"/>
      <c r="H304" s="239">
        <v>4000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135</v>
      </c>
      <c r="AU304" s="245" t="s">
        <v>83</v>
      </c>
      <c r="AV304" s="14" t="s">
        <v>131</v>
      </c>
      <c r="AW304" s="14" t="s">
        <v>32</v>
      </c>
      <c r="AX304" s="14" t="s">
        <v>81</v>
      </c>
      <c r="AY304" s="245" t="s">
        <v>124</v>
      </c>
    </row>
    <row r="305" s="2" customFormat="1" ht="24.15" customHeight="1">
      <c r="A305" s="39"/>
      <c r="B305" s="40"/>
      <c r="C305" s="205" t="s">
        <v>471</v>
      </c>
      <c r="D305" s="205" t="s">
        <v>126</v>
      </c>
      <c r="E305" s="206" t="s">
        <v>410</v>
      </c>
      <c r="F305" s="207" t="s">
        <v>411</v>
      </c>
      <c r="G305" s="208" t="s">
        <v>175</v>
      </c>
      <c r="H305" s="209">
        <v>4</v>
      </c>
      <c r="I305" s="210"/>
      <c r="J305" s="211">
        <f>ROUND(I305*H305,2)</f>
        <v>0</v>
      </c>
      <c r="K305" s="207" t="s">
        <v>130</v>
      </c>
      <c r="L305" s="45"/>
      <c r="M305" s="212" t="s">
        <v>19</v>
      </c>
      <c r="N305" s="213" t="s">
        <v>44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0.028000000000000001</v>
      </c>
      <c r="T305" s="215">
        <f>S305*H305</f>
        <v>0.112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131</v>
      </c>
      <c r="AT305" s="216" t="s">
        <v>126</v>
      </c>
      <c r="AU305" s="216" t="s">
        <v>83</v>
      </c>
      <c r="AY305" s="18" t="s">
        <v>124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81</v>
      </c>
      <c r="BK305" s="217">
        <f>ROUND(I305*H305,2)</f>
        <v>0</v>
      </c>
      <c r="BL305" s="18" t="s">
        <v>131</v>
      </c>
      <c r="BM305" s="216" t="s">
        <v>678</v>
      </c>
    </row>
    <row r="306" s="2" customFormat="1">
      <c r="A306" s="39"/>
      <c r="B306" s="40"/>
      <c r="C306" s="41"/>
      <c r="D306" s="218" t="s">
        <v>133</v>
      </c>
      <c r="E306" s="41"/>
      <c r="F306" s="219" t="s">
        <v>413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133</v>
      </c>
      <c r="AU306" s="18" t="s">
        <v>83</v>
      </c>
    </row>
    <row r="307" s="13" customFormat="1">
      <c r="A307" s="13"/>
      <c r="B307" s="223"/>
      <c r="C307" s="224"/>
      <c r="D307" s="225" t="s">
        <v>135</v>
      </c>
      <c r="E307" s="226" t="s">
        <v>19</v>
      </c>
      <c r="F307" s="227" t="s">
        <v>679</v>
      </c>
      <c r="G307" s="224"/>
      <c r="H307" s="228">
        <v>4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135</v>
      </c>
      <c r="AU307" s="234" t="s">
        <v>83</v>
      </c>
      <c r="AV307" s="13" t="s">
        <v>83</v>
      </c>
      <c r="AW307" s="13" t="s">
        <v>32</v>
      </c>
      <c r="AX307" s="13" t="s">
        <v>73</v>
      </c>
      <c r="AY307" s="234" t="s">
        <v>124</v>
      </c>
    </row>
    <row r="308" s="14" customFormat="1">
      <c r="A308" s="14"/>
      <c r="B308" s="235"/>
      <c r="C308" s="236"/>
      <c r="D308" s="225" t="s">
        <v>135</v>
      </c>
      <c r="E308" s="237" t="s">
        <v>19</v>
      </c>
      <c r="F308" s="238" t="s">
        <v>137</v>
      </c>
      <c r="G308" s="236"/>
      <c r="H308" s="239">
        <v>4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135</v>
      </c>
      <c r="AU308" s="245" t="s">
        <v>83</v>
      </c>
      <c r="AV308" s="14" t="s">
        <v>131</v>
      </c>
      <c r="AW308" s="14" t="s">
        <v>32</v>
      </c>
      <c r="AX308" s="14" t="s">
        <v>81</v>
      </c>
      <c r="AY308" s="245" t="s">
        <v>124</v>
      </c>
    </row>
    <row r="309" s="2" customFormat="1" ht="37.8" customHeight="1">
      <c r="A309" s="39"/>
      <c r="B309" s="40"/>
      <c r="C309" s="205" t="s">
        <v>475</v>
      </c>
      <c r="D309" s="205" t="s">
        <v>126</v>
      </c>
      <c r="E309" s="206" t="s">
        <v>680</v>
      </c>
      <c r="F309" s="207" t="s">
        <v>681</v>
      </c>
      <c r="G309" s="208" t="s">
        <v>175</v>
      </c>
      <c r="H309" s="209">
        <v>270</v>
      </c>
      <c r="I309" s="210"/>
      <c r="J309" s="211">
        <f>ROUND(I309*H309,2)</f>
        <v>0</v>
      </c>
      <c r="K309" s="207" t="s">
        <v>130</v>
      </c>
      <c r="L309" s="45"/>
      <c r="M309" s="212" t="s">
        <v>19</v>
      </c>
      <c r="N309" s="213" t="s">
        <v>44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131</v>
      </c>
      <c r="AT309" s="216" t="s">
        <v>126</v>
      </c>
      <c r="AU309" s="216" t="s">
        <v>83</v>
      </c>
      <c r="AY309" s="18" t="s">
        <v>124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81</v>
      </c>
      <c r="BK309" s="217">
        <f>ROUND(I309*H309,2)</f>
        <v>0</v>
      </c>
      <c r="BL309" s="18" t="s">
        <v>131</v>
      </c>
      <c r="BM309" s="216" t="s">
        <v>682</v>
      </c>
    </row>
    <row r="310" s="2" customFormat="1">
      <c r="A310" s="39"/>
      <c r="B310" s="40"/>
      <c r="C310" s="41"/>
      <c r="D310" s="218" t="s">
        <v>133</v>
      </c>
      <c r="E310" s="41"/>
      <c r="F310" s="219" t="s">
        <v>683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133</v>
      </c>
      <c r="AU310" s="18" t="s">
        <v>83</v>
      </c>
    </row>
    <row r="311" s="13" customFormat="1">
      <c r="A311" s="13"/>
      <c r="B311" s="223"/>
      <c r="C311" s="224"/>
      <c r="D311" s="225" t="s">
        <v>135</v>
      </c>
      <c r="E311" s="226" t="s">
        <v>19</v>
      </c>
      <c r="F311" s="227" t="s">
        <v>684</v>
      </c>
      <c r="G311" s="224"/>
      <c r="H311" s="228">
        <v>270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135</v>
      </c>
      <c r="AU311" s="234" t="s">
        <v>83</v>
      </c>
      <c r="AV311" s="13" t="s">
        <v>83</v>
      </c>
      <c r="AW311" s="13" t="s">
        <v>32</v>
      </c>
      <c r="AX311" s="13" t="s">
        <v>73</v>
      </c>
      <c r="AY311" s="234" t="s">
        <v>124</v>
      </c>
    </row>
    <row r="312" s="14" customFormat="1">
      <c r="A312" s="14"/>
      <c r="B312" s="235"/>
      <c r="C312" s="236"/>
      <c r="D312" s="225" t="s">
        <v>135</v>
      </c>
      <c r="E312" s="237" t="s">
        <v>19</v>
      </c>
      <c r="F312" s="238" t="s">
        <v>137</v>
      </c>
      <c r="G312" s="236"/>
      <c r="H312" s="239">
        <v>270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135</v>
      </c>
      <c r="AU312" s="245" t="s">
        <v>83</v>
      </c>
      <c r="AV312" s="14" t="s">
        <v>131</v>
      </c>
      <c r="AW312" s="14" t="s">
        <v>32</v>
      </c>
      <c r="AX312" s="14" t="s">
        <v>81</v>
      </c>
      <c r="AY312" s="245" t="s">
        <v>124</v>
      </c>
    </row>
    <row r="313" s="2" customFormat="1" ht="37.8" customHeight="1">
      <c r="A313" s="39"/>
      <c r="B313" s="40"/>
      <c r="C313" s="205" t="s">
        <v>482</v>
      </c>
      <c r="D313" s="205" t="s">
        <v>126</v>
      </c>
      <c r="E313" s="206" t="s">
        <v>685</v>
      </c>
      <c r="F313" s="207" t="s">
        <v>686</v>
      </c>
      <c r="G313" s="208" t="s">
        <v>129</v>
      </c>
      <c r="H313" s="209">
        <v>36</v>
      </c>
      <c r="I313" s="210"/>
      <c r="J313" s="211">
        <f>ROUND(I313*H313,2)</f>
        <v>0</v>
      </c>
      <c r="K313" s="207" t="s">
        <v>130</v>
      </c>
      <c r="L313" s="45"/>
      <c r="M313" s="212" t="s">
        <v>19</v>
      </c>
      <c r="N313" s="213" t="s">
        <v>44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131</v>
      </c>
      <c r="AT313" s="216" t="s">
        <v>126</v>
      </c>
      <c r="AU313" s="216" t="s">
        <v>83</v>
      </c>
      <c r="AY313" s="18" t="s">
        <v>124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81</v>
      </c>
      <c r="BK313" s="217">
        <f>ROUND(I313*H313,2)</f>
        <v>0</v>
      </c>
      <c r="BL313" s="18" t="s">
        <v>131</v>
      </c>
      <c r="BM313" s="216" t="s">
        <v>687</v>
      </c>
    </row>
    <row r="314" s="2" customFormat="1">
      <c r="A314" s="39"/>
      <c r="B314" s="40"/>
      <c r="C314" s="41"/>
      <c r="D314" s="218" t="s">
        <v>133</v>
      </c>
      <c r="E314" s="41"/>
      <c r="F314" s="219" t="s">
        <v>688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133</v>
      </c>
      <c r="AU314" s="18" t="s">
        <v>83</v>
      </c>
    </row>
    <row r="315" s="13" customFormat="1">
      <c r="A315" s="13"/>
      <c r="B315" s="223"/>
      <c r="C315" s="224"/>
      <c r="D315" s="225" t="s">
        <v>135</v>
      </c>
      <c r="E315" s="226" t="s">
        <v>19</v>
      </c>
      <c r="F315" s="227" t="s">
        <v>689</v>
      </c>
      <c r="G315" s="224"/>
      <c r="H315" s="228">
        <v>36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135</v>
      </c>
      <c r="AU315" s="234" t="s">
        <v>83</v>
      </c>
      <c r="AV315" s="13" t="s">
        <v>83</v>
      </c>
      <c r="AW315" s="13" t="s">
        <v>32</v>
      </c>
      <c r="AX315" s="13" t="s">
        <v>73</v>
      </c>
      <c r="AY315" s="234" t="s">
        <v>124</v>
      </c>
    </row>
    <row r="316" s="14" customFormat="1">
      <c r="A316" s="14"/>
      <c r="B316" s="235"/>
      <c r="C316" s="236"/>
      <c r="D316" s="225" t="s">
        <v>135</v>
      </c>
      <c r="E316" s="237" t="s">
        <v>19</v>
      </c>
      <c r="F316" s="238" t="s">
        <v>137</v>
      </c>
      <c r="G316" s="236"/>
      <c r="H316" s="239">
        <v>36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135</v>
      </c>
      <c r="AU316" s="245" t="s">
        <v>83</v>
      </c>
      <c r="AV316" s="14" t="s">
        <v>131</v>
      </c>
      <c r="AW316" s="14" t="s">
        <v>32</v>
      </c>
      <c r="AX316" s="14" t="s">
        <v>81</v>
      </c>
      <c r="AY316" s="245" t="s">
        <v>124</v>
      </c>
    </row>
    <row r="317" s="2" customFormat="1" ht="16.5" customHeight="1">
      <c r="A317" s="39"/>
      <c r="B317" s="40"/>
      <c r="C317" s="205" t="s">
        <v>487</v>
      </c>
      <c r="D317" s="205" t="s">
        <v>126</v>
      </c>
      <c r="E317" s="206" t="s">
        <v>422</v>
      </c>
      <c r="F317" s="207" t="s">
        <v>423</v>
      </c>
      <c r="G317" s="208" t="s">
        <v>129</v>
      </c>
      <c r="H317" s="209">
        <v>100</v>
      </c>
      <c r="I317" s="210"/>
      <c r="J317" s="211">
        <f>ROUND(I317*H317,2)</f>
        <v>0</v>
      </c>
      <c r="K317" s="207" t="s">
        <v>19</v>
      </c>
      <c r="L317" s="45"/>
      <c r="M317" s="212" t="s">
        <v>19</v>
      </c>
      <c r="N317" s="213" t="s">
        <v>44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131</v>
      </c>
      <c r="AT317" s="216" t="s">
        <v>126</v>
      </c>
      <c r="AU317" s="216" t="s">
        <v>83</v>
      </c>
      <c r="AY317" s="18" t="s">
        <v>124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81</v>
      </c>
      <c r="BK317" s="217">
        <f>ROUND(I317*H317,2)</f>
        <v>0</v>
      </c>
      <c r="BL317" s="18" t="s">
        <v>131</v>
      </c>
      <c r="BM317" s="216" t="s">
        <v>690</v>
      </c>
    </row>
    <row r="318" s="13" customFormat="1">
      <c r="A318" s="13"/>
      <c r="B318" s="223"/>
      <c r="C318" s="224"/>
      <c r="D318" s="225" t="s">
        <v>135</v>
      </c>
      <c r="E318" s="226" t="s">
        <v>19</v>
      </c>
      <c r="F318" s="227" t="s">
        <v>425</v>
      </c>
      <c r="G318" s="224"/>
      <c r="H318" s="228">
        <v>100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135</v>
      </c>
      <c r="AU318" s="234" t="s">
        <v>83</v>
      </c>
      <c r="AV318" s="13" t="s">
        <v>83</v>
      </c>
      <c r="AW318" s="13" t="s">
        <v>32</v>
      </c>
      <c r="AX318" s="13" t="s">
        <v>73</v>
      </c>
      <c r="AY318" s="234" t="s">
        <v>124</v>
      </c>
    </row>
    <row r="319" s="14" customFormat="1">
      <c r="A319" s="14"/>
      <c r="B319" s="235"/>
      <c r="C319" s="236"/>
      <c r="D319" s="225" t="s">
        <v>135</v>
      </c>
      <c r="E319" s="237" t="s">
        <v>19</v>
      </c>
      <c r="F319" s="238" t="s">
        <v>137</v>
      </c>
      <c r="G319" s="236"/>
      <c r="H319" s="239">
        <v>100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135</v>
      </c>
      <c r="AU319" s="245" t="s">
        <v>83</v>
      </c>
      <c r="AV319" s="14" t="s">
        <v>131</v>
      </c>
      <c r="AW319" s="14" t="s">
        <v>32</v>
      </c>
      <c r="AX319" s="14" t="s">
        <v>81</v>
      </c>
      <c r="AY319" s="245" t="s">
        <v>124</v>
      </c>
    </row>
    <row r="320" s="12" customFormat="1" ht="22.8" customHeight="1">
      <c r="A320" s="12"/>
      <c r="B320" s="189"/>
      <c r="C320" s="190"/>
      <c r="D320" s="191" t="s">
        <v>72</v>
      </c>
      <c r="E320" s="203" t="s">
        <v>426</v>
      </c>
      <c r="F320" s="203" t="s">
        <v>427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SUM(P321:P359)</f>
        <v>0</v>
      </c>
      <c r="Q320" s="197"/>
      <c r="R320" s="198">
        <f>SUM(R321:R359)</f>
        <v>0</v>
      </c>
      <c r="S320" s="197"/>
      <c r="T320" s="199">
        <f>SUM(T321:T359)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0" t="s">
        <v>81</v>
      </c>
      <c r="AT320" s="201" t="s">
        <v>72</v>
      </c>
      <c r="AU320" s="201" t="s">
        <v>81</v>
      </c>
      <c r="AY320" s="200" t="s">
        <v>124</v>
      </c>
      <c r="BK320" s="202">
        <f>SUM(BK321:BK359)</f>
        <v>0</v>
      </c>
    </row>
    <row r="321" s="2" customFormat="1" ht="24.15" customHeight="1">
      <c r="A321" s="39"/>
      <c r="B321" s="40"/>
      <c r="C321" s="205" t="s">
        <v>497</v>
      </c>
      <c r="D321" s="205" t="s">
        <v>126</v>
      </c>
      <c r="E321" s="206" t="s">
        <v>429</v>
      </c>
      <c r="F321" s="207" t="s">
        <v>430</v>
      </c>
      <c r="G321" s="208" t="s">
        <v>200</v>
      </c>
      <c r="H321" s="209">
        <v>236.58799999999999</v>
      </c>
      <c r="I321" s="210"/>
      <c r="J321" s="211">
        <f>ROUND(I321*H321,2)</f>
        <v>0</v>
      </c>
      <c r="K321" s="207" t="s">
        <v>130</v>
      </c>
      <c r="L321" s="45"/>
      <c r="M321" s="212" t="s">
        <v>19</v>
      </c>
      <c r="N321" s="213" t="s">
        <v>44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131</v>
      </c>
      <c r="AT321" s="216" t="s">
        <v>126</v>
      </c>
      <c r="AU321" s="216" t="s">
        <v>83</v>
      </c>
      <c r="AY321" s="18" t="s">
        <v>124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81</v>
      </c>
      <c r="BK321" s="217">
        <f>ROUND(I321*H321,2)</f>
        <v>0</v>
      </c>
      <c r="BL321" s="18" t="s">
        <v>131</v>
      </c>
      <c r="BM321" s="216" t="s">
        <v>691</v>
      </c>
    </row>
    <row r="322" s="2" customFormat="1">
      <c r="A322" s="39"/>
      <c r="B322" s="40"/>
      <c r="C322" s="41"/>
      <c r="D322" s="218" t="s">
        <v>133</v>
      </c>
      <c r="E322" s="41"/>
      <c r="F322" s="219" t="s">
        <v>432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133</v>
      </c>
      <c r="AU322" s="18" t="s">
        <v>83</v>
      </c>
    </row>
    <row r="323" s="13" customFormat="1">
      <c r="A323" s="13"/>
      <c r="B323" s="223"/>
      <c r="C323" s="224"/>
      <c r="D323" s="225" t="s">
        <v>135</v>
      </c>
      <c r="E323" s="226" t="s">
        <v>19</v>
      </c>
      <c r="F323" s="227" t="s">
        <v>692</v>
      </c>
      <c r="G323" s="224"/>
      <c r="H323" s="228">
        <v>196.58799999999999</v>
      </c>
      <c r="I323" s="229"/>
      <c r="J323" s="224"/>
      <c r="K323" s="224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135</v>
      </c>
      <c r="AU323" s="234" t="s">
        <v>83</v>
      </c>
      <c r="AV323" s="13" t="s">
        <v>83</v>
      </c>
      <c r="AW323" s="13" t="s">
        <v>32</v>
      </c>
      <c r="AX323" s="13" t="s">
        <v>73</v>
      </c>
      <c r="AY323" s="234" t="s">
        <v>124</v>
      </c>
    </row>
    <row r="324" s="13" customFormat="1">
      <c r="A324" s="13"/>
      <c r="B324" s="223"/>
      <c r="C324" s="224"/>
      <c r="D324" s="225" t="s">
        <v>135</v>
      </c>
      <c r="E324" s="226" t="s">
        <v>19</v>
      </c>
      <c r="F324" s="227" t="s">
        <v>433</v>
      </c>
      <c r="G324" s="224"/>
      <c r="H324" s="228">
        <v>40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135</v>
      </c>
      <c r="AU324" s="234" t="s">
        <v>83</v>
      </c>
      <c r="AV324" s="13" t="s">
        <v>83</v>
      </c>
      <c r="AW324" s="13" t="s">
        <v>32</v>
      </c>
      <c r="AX324" s="13" t="s">
        <v>73</v>
      </c>
      <c r="AY324" s="234" t="s">
        <v>124</v>
      </c>
    </row>
    <row r="325" s="14" customFormat="1">
      <c r="A325" s="14"/>
      <c r="B325" s="235"/>
      <c r="C325" s="236"/>
      <c r="D325" s="225" t="s">
        <v>135</v>
      </c>
      <c r="E325" s="237" t="s">
        <v>19</v>
      </c>
      <c r="F325" s="238" t="s">
        <v>137</v>
      </c>
      <c r="G325" s="236"/>
      <c r="H325" s="239">
        <v>236.58799999999999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135</v>
      </c>
      <c r="AU325" s="245" t="s">
        <v>83</v>
      </c>
      <c r="AV325" s="14" t="s">
        <v>131</v>
      </c>
      <c r="AW325" s="14" t="s">
        <v>32</v>
      </c>
      <c r="AX325" s="14" t="s">
        <v>81</v>
      </c>
      <c r="AY325" s="245" t="s">
        <v>124</v>
      </c>
    </row>
    <row r="326" s="2" customFormat="1" ht="24.15" customHeight="1">
      <c r="A326" s="39"/>
      <c r="B326" s="40"/>
      <c r="C326" s="205" t="s">
        <v>503</v>
      </c>
      <c r="D326" s="205" t="s">
        <v>126</v>
      </c>
      <c r="E326" s="206" t="s">
        <v>436</v>
      </c>
      <c r="F326" s="207" t="s">
        <v>437</v>
      </c>
      <c r="G326" s="208" t="s">
        <v>200</v>
      </c>
      <c r="H326" s="209">
        <v>4495.1719999999996</v>
      </c>
      <c r="I326" s="210"/>
      <c r="J326" s="211">
        <f>ROUND(I326*H326,2)</f>
        <v>0</v>
      </c>
      <c r="K326" s="207" t="s">
        <v>130</v>
      </c>
      <c r="L326" s="45"/>
      <c r="M326" s="212" t="s">
        <v>19</v>
      </c>
      <c r="N326" s="213" t="s">
        <v>44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131</v>
      </c>
      <c r="AT326" s="216" t="s">
        <v>126</v>
      </c>
      <c r="AU326" s="216" t="s">
        <v>83</v>
      </c>
      <c r="AY326" s="18" t="s">
        <v>124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81</v>
      </c>
      <c r="BK326" s="217">
        <f>ROUND(I326*H326,2)</f>
        <v>0</v>
      </c>
      <c r="BL326" s="18" t="s">
        <v>131</v>
      </c>
      <c r="BM326" s="216" t="s">
        <v>693</v>
      </c>
    </row>
    <row r="327" s="2" customFormat="1">
      <c r="A327" s="39"/>
      <c r="B327" s="40"/>
      <c r="C327" s="41"/>
      <c r="D327" s="218" t="s">
        <v>133</v>
      </c>
      <c r="E327" s="41"/>
      <c r="F327" s="219" t="s">
        <v>439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133</v>
      </c>
      <c r="AU327" s="18" t="s">
        <v>83</v>
      </c>
    </row>
    <row r="328" s="13" customFormat="1">
      <c r="A328" s="13"/>
      <c r="B328" s="223"/>
      <c r="C328" s="224"/>
      <c r="D328" s="225" t="s">
        <v>135</v>
      </c>
      <c r="E328" s="226" t="s">
        <v>19</v>
      </c>
      <c r="F328" s="227" t="s">
        <v>694</v>
      </c>
      <c r="G328" s="224"/>
      <c r="H328" s="228">
        <v>4495.1719999999996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135</v>
      </c>
      <c r="AU328" s="234" t="s">
        <v>83</v>
      </c>
      <c r="AV328" s="13" t="s">
        <v>83</v>
      </c>
      <c r="AW328" s="13" t="s">
        <v>32</v>
      </c>
      <c r="AX328" s="13" t="s">
        <v>73</v>
      </c>
      <c r="AY328" s="234" t="s">
        <v>124</v>
      </c>
    </row>
    <row r="329" s="14" customFormat="1">
      <c r="A329" s="14"/>
      <c r="B329" s="235"/>
      <c r="C329" s="236"/>
      <c r="D329" s="225" t="s">
        <v>135</v>
      </c>
      <c r="E329" s="237" t="s">
        <v>19</v>
      </c>
      <c r="F329" s="238" t="s">
        <v>137</v>
      </c>
      <c r="G329" s="236"/>
      <c r="H329" s="239">
        <v>4495.1719999999996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135</v>
      </c>
      <c r="AU329" s="245" t="s">
        <v>83</v>
      </c>
      <c r="AV329" s="14" t="s">
        <v>131</v>
      </c>
      <c r="AW329" s="14" t="s">
        <v>32</v>
      </c>
      <c r="AX329" s="14" t="s">
        <v>81</v>
      </c>
      <c r="AY329" s="245" t="s">
        <v>124</v>
      </c>
    </row>
    <row r="330" s="2" customFormat="1" ht="24.15" customHeight="1">
      <c r="A330" s="39"/>
      <c r="B330" s="40"/>
      <c r="C330" s="205" t="s">
        <v>508</v>
      </c>
      <c r="D330" s="205" t="s">
        <v>126</v>
      </c>
      <c r="E330" s="206" t="s">
        <v>442</v>
      </c>
      <c r="F330" s="207" t="s">
        <v>443</v>
      </c>
      <c r="G330" s="208" t="s">
        <v>200</v>
      </c>
      <c r="H330" s="209">
        <v>433.69099999999997</v>
      </c>
      <c r="I330" s="210"/>
      <c r="J330" s="211">
        <f>ROUND(I330*H330,2)</f>
        <v>0</v>
      </c>
      <c r="K330" s="207" t="s">
        <v>130</v>
      </c>
      <c r="L330" s="45"/>
      <c r="M330" s="212" t="s">
        <v>19</v>
      </c>
      <c r="N330" s="213" t="s">
        <v>44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131</v>
      </c>
      <c r="AT330" s="216" t="s">
        <v>126</v>
      </c>
      <c r="AU330" s="216" t="s">
        <v>83</v>
      </c>
      <c r="AY330" s="18" t="s">
        <v>124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81</v>
      </c>
      <c r="BK330" s="217">
        <f>ROUND(I330*H330,2)</f>
        <v>0</v>
      </c>
      <c r="BL330" s="18" t="s">
        <v>131</v>
      </c>
      <c r="BM330" s="216" t="s">
        <v>695</v>
      </c>
    </row>
    <row r="331" s="2" customFormat="1">
      <c r="A331" s="39"/>
      <c r="B331" s="40"/>
      <c r="C331" s="41"/>
      <c r="D331" s="218" t="s">
        <v>133</v>
      </c>
      <c r="E331" s="41"/>
      <c r="F331" s="219" t="s">
        <v>445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133</v>
      </c>
      <c r="AU331" s="18" t="s">
        <v>83</v>
      </c>
    </row>
    <row r="332" s="13" customFormat="1">
      <c r="A332" s="13"/>
      <c r="B332" s="223"/>
      <c r="C332" s="224"/>
      <c r="D332" s="225" t="s">
        <v>135</v>
      </c>
      <c r="E332" s="226" t="s">
        <v>19</v>
      </c>
      <c r="F332" s="227" t="s">
        <v>696</v>
      </c>
      <c r="G332" s="224"/>
      <c r="H332" s="228">
        <v>425.411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135</v>
      </c>
      <c r="AU332" s="234" t="s">
        <v>83</v>
      </c>
      <c r="AV332" s="13" t="s">
        <v>83</v>
      </c>
      <c r="AW332" s="13" t="s">
        <v>32</v>
      </c>
      <c r="AX332" s="13" t="s">
        <v>73</v>
      </c>
      <c r="AY332" s="234" t="s">
        <v>124</v>
      </c>
    </row>
    <row r="333" s="13" customFormat="1">
      <c r="A333" s="13"/>
      <c r="B333" s="223"/>
      <c r="C333" s="224"/>
      <c r="D333" s="225" t="s">
        <v>135</v>
      </c>
      <c r="E333" s="226" t="s">
        <v>19</v>
      </c>
      <c r="F333" s="227" t="s">
        <v>697</v>
      </c>
      <c r="G333" s="224"/>
      <c r="H333" s="228">
        <v>8.2799999999999994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135</v>
      </c>
      <c r="AU333" s="234" t="s">
        <v>83</v>
      </c>
      <c r="AV333" s="13" t="s">
        <v>83</v>
      </c>
      <c r="AW333" s="13" t="s">
        <v>32</v>
      </c>
      <c r="AX333" s="13" t="s">
        <v>73</v>
      </c>
      <c r="AY333" s="234" t="s">
        <v>124</v>
      </c>
    </row>
    <row r="334" s="14" customFormat="1">
      <c r="A334" s="14"/>
      <c r="B334" s="235"/>
      <c r="C334" s="236"/>
      <c r="D334" s="225" t="s">
        <v>135</v>
      </c>
      <c r="E334" s="237" t="s">
        <v>19</v>
      </c>
      <c r="F334" s="238" t="s">
        <v>137</v>
      </c>
      <c r="G334" s="236"/>
      <c r="H334" s="239">
        <v>433.69099999999997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135</v>
      </c>
      <c r="AU334" s="245" t="s">
        <v>83</v>
      </c>
      <c r="AV334" s="14" t="s">
        <v>131</v>
      </c>
      <c r="AW334" s="14" t="s">
        <v>32</v>
      </c>
      <c r="AX334" s="14" t="s">
        <v>81</v>
      </c>
      <c r="AY334" s="245" t="s">
        <v>124</v>
      </c>
    </row>
    <row r="335" s="2" customFormat="1" ht="24.15" customHeight="1">
      <c r="A335" s="39"/>
      <c r="B335" s="40"/>
      <c r="C335" s="205" t="s">
        <v>513</v>
      </c>
      <c r="D335" s="205" t="s">
        <v>126</v>
      </c>
      <c r="E335" s="206" t="s">
        <v>449</v>
      </c>
      <c r="F335" s="207" t="s">
        <v>437</v>
      </c>
      <c r="G335" s="208" t="s">
        <v>200</v>
      </c>
      <c r="H335" s="209">
        <v>8240.1290000000008</v>
      </c>
      <c r="I335" s="210"/>
      <c r="J335" s="211">
        <f>ROUND(I335*H335,2)</f>
        <v>0</v>
      </c>
      <c r="K335" s="207" t="s">
        <v>130</v>
      </c>
      <c r="L335" s="45"/>
      <c r="M335" s="212" t="s">
        <v>19</v>
      </c>
      <c r="N335" s="213" t="s">
        <v>44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131</v>
      </c>
      <c r="AT335" s="216" t="s">
        <v>126</v>
      </c>
      <c r="AU335" s="216" t="s">
        <v>83</v>
      </c>
      <c r="AY335" s="18" t="s">
        <v>124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81</v>
      </c>
      <c r="BK335" s="217">
        <f>ROUND(I335*H335,2)</f>
        <v>0</v>
      </c>
      <c r="BL335" s="18" t="s">
        <v>131</v>
      </c>
      <c r="BM335" s="216" t="s">
        <v>698</v>
      </c>
    </row>
    <row r="336" s="2" customFormat="1">
      <c r="A336" s="39"/>
      <c r="B336" s="40"/>
      <c r="C336" s="41"/>
      <c r="D336" s="218" t="s">
        <v>133</v>
      </c>
      <c r="E336" s="41"/>
      <c r="F336" s="219" t="s">
        <v>451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133</v>
      </c>
      <c r="AU336" s="18" t="s">
        <v>83</v>
      </c>
    </row>
    <row r="337" s="13" customFormat="1">
      <c r="A337" s="13"/>
      <c r="B337" s="223"/>
      <c r="C337" s="224"/>
      <c r="D337" s="225" t="s">
        <v>135</v>
      </c>
      <c r="E337" s="226" t="s">
        <v>19</v>
      </c>
      <c r="F337" s="227" t="s">
        <v>699</v>
      </c>
      <c r="G337" s="224"/>
      <c r="H337" s="228">
        <v>8240.1290000000008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135</v>
      </c>
      <c r="AU337" s="234" t="s">
        <v>83</v>
      </c>
      <c r="AV337" s="13" t="s">
        <v>83</v>
      </c>
      <c r="AW337" s="13" t="s">
        <v>32</v>
      </c>
      <c r="AX337" s="13" t="s">
        <v>73</v>
      </c>
      <c r="AY337" s="234" t="s">
        <v>124</v>
      </c>
    </row>
    <row r="338" s="14" customFormat="1">
      <c r="A338" s="14"/>
      <c r="B338" s="235"/>
      <c r="C338" s="236"/>
      <c r="D338" s="225" t="s">
        <v>135</v>
      </c>
      <c r="E338" s="237" t="s">
        <v>19</v>
      </c>
      <c r="F338" s="238" t="s">
        <v>137</v>
      </c>
      <c r="G338" s="236"/>
      <c r="H338" s="239">
        <v>8240.1290000000008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135</v>
      </c>
      <c r="AU338" s="245" t="s">
        <v>83</v>
      </c>
      <c r="AV338" s="14" t="s">
        <v>131</v>
      </c>
      <c r="AW338" s="14" t="s">
        <v>32</v>
      </c>
      <c r="AX338" s="14" t="s">
        <v>81</v>
      </c>
      <c r="AY338" s="245" t="s">
        <v>124</v>
      </c>
    </row>
    <row r="339" s="2" customFormat="1" ht="24.15" customHeight="1">
      <c r="A339" s="39"/>
      <c r="B339" s="40"/>
      <c r="C339" s="205" t="s">
        <v>700</v>
      </c>
      <c r="D339" s="205" t="s">
        <v>126</v>
      </c>
      <c r="E339" s="206" t="s">
        <v>454</v>
      </c>
      <c r="F339" s="207" t="s">
        <v>455</v>
      </c>
      <c r="G339" s="208" t="s">
        <v>200</v>
      </c>
      <c r="H339" s="209">
        <v>832.22699999999998</v>
      </c>
      <c r="I339" s="210"/>
      <c r="J339" s="211">
        <f>ROUND(I339*H339,2)</f>
        <v>0</v>
      </c>
      <c r="K339" s="207" t="s">
        <v>130</v>
      </c>
      <c r="L339" s="45"/>
      <c r="M339" s="212" t="s">
        <v>19</v>
      </c>
      <c r="N339" s="213" t="s">
        <v>44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131</v>
      </c>
      <c r="AT339" s="216" t="s">
        <v>126</v>
      </c>
      <c r="AU339" s="216" t="s">
        <v>83</v>
      </c>
      <c r="AY339" s="18" t="s">
        <v>124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81</v>
      </c>
      <c r="BK339" s="217">
        <f>ROUND(I339*H339,2)</f>
        <v>0</v>
      </c>
      <c r="BL339" s="18" t="s">
        <v>131</v>
      </c>
      <c r="BM339" s="216" t="s">
        <v>701</v>
      </c>
    </row>
    <row r="340" s="2" customFormat="1">
      <c r="A340" s="39"/>
      <c r="B340" s="40"/>
      <c r="C340" s="41"/>
      <c r="D340" s="218" t="s">
        <v>133</v>
      </c>
      <c r="E340" s="41"/>
      <c r="F340" s="219" t="s">
        <v>457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133</v>
      </c>
      <c r="AU340" s="18" t="s">
        <v>83</v>
      </c>
    </row>
    <row r="341" s="13" customFormat="1">
      <c r="A341" s="13"/>
      <c r="B341" s="223"/>
      <c r="C341" s="224"/>
      <c r="D341" s="225" t="s">
        <v>135</v>
      </c>
      <c r="E341" s="226" t="s">
        <v>19</v>
      </c>
      <c r="F341" s="227" t="s">
        <v>702</v>
      </c>
      <c r="G341" s="224"/>
      <c r="H341" s="228">
        <v>832.22699999999998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135</v>
      </c>
      <c r="AU341" s="234" t="s">
        <v>83</v>
      </c>
      <c r="AV341" s="13" t="s">
        <v>83</v>
      </c>
      <c r="AW341" s="13" t="s">
        <v>32</v>
      </c>
      <c r="AX341" s="13" t="s">
        <v>73</v>
      </c>
      <c r="AY341" s="234" t="s">
        <v>124</v>
      </c>
    </row>
    <row r="342" s="14" customFormat="1">
      <c r="A342" s="14"/>
      <c r="B342" s="235"/>
      <c r="C342" s="236"/>
      <c r="D342" s="225" t="s">
        <v>135</v>
      </c>
      <c r="E342" s="237" t="s">
        <v>19</v>
      </c>
      <c r="F342" s="238" t="s">
        <v>137</v>
      </c>
      <c r="G342" s="236"/>
      <c r="H342" s="239">
        <v>832.22699999999998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135</v>
      </c>
      <c r="AU342" s="245" t="s">
        <v>83</v>
      </c>
      <c r="AV342" s="14" t="s">
        <v>131</v>
      </c>
      <c r="AW342" s="14" t="s">
        <v>32</v>
      </c>
      <c r="AX342" s="14" t="s">
        <v>81</v>
      </c>
      <c r="AY342" s="245" t="s">
        <v>124</v>
      </c>
    </row>
    <row r="343" s="2" customFormat="1" ht="24.15" customHeight="1">
      <c r="A343" s="39"/>
      <c r="B343" s="40"/>
      <c r="C343" s="205" t="s">
        <v>703</v>
      </c>
      <c r="D343" s="205" t="s">
        <v>126</v>
      </c>
      <c r="E343" s="206" t="s">
        <v>460</v>
      </c>
      <c r="F343" s="207" t="s">
        <v>461</v>
      </c>
      <c r="G343" s="208" t="s">
        <v>200</v>
      </c>
      <c r="H343" s="209">
        <v>15812.313</v>
      </c>
      <c r="I343" s="210"/>
      <c r="J343" s="211">
        <f>ROUND(I343*H343,2)</f>
        <v>0</v>
      </c>
      <c r="K343" s="207" t="s">
        <v>130</v>
      </c>
      <c r="L343" s="45"/>
      <c r="M343" s="212" t="s">
        <v>19</v>
      </c>
      <c r="N343" s="213" t="s">
        <v>44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131</v>
      </c>
      <c r="AT343" s="216" t="s">
        <v>126</v>
      </c>
      <c r="AU343" s="216" t="s">
        <v>83</v>
      </c>
      <c r="AY343" s="18" t="s">
        <v>124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81</v>
      </c>
      <c r="BK343" s="217">
        <f>ROUND(I343*H343,2)</f>
        <v>0</v>
      </c>
      <c r="BL343" s="18" t="s">
        <v>131</v>
      </c>
      <c r="BM343" s="216" t="s">
        <v>704</v>
      </c>
    </row>
    <row r="344" s="2" customFormat="1">
      <c r="A344" s="39"/>
      <c r="B344" s="40"/>
      <c r="C344" s="41"/>
      <c r="D344" s="218" t="s">
        <v>133</v>
      </c>
      <c r="E344" s="41"/>
      <c r="F344" s="219" t="s">
        <v>463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133</v>
      </c>
      <c r="AU344" s="18" t="s">
        <v>83</v>
      </c>
    </row>
    <row r="345" s="13" customFormat="1">
      <c r="A345" s="13"/>
      <c r="B345" s="223"/>
      <c r="C345" s="224"/>
      <c r="D345" s="225" t="s">
        <v>135</v>
      </c>
      <c r="E345" s="226" t="s">
        <v>19</v>
      </c>
      <c r="F345" s="227" t="s">
        <v>705</v>
      </c>
      <c r="G345" s="224"/>
      <c r="H345" s="228">
        <v>15812.313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135</v>
      </c>
      <c r="AU345" s="234" t="s">
        <v>83</v>
      </c>
      <c r="AV345" s="13" t="s">
        <v>83</v>
      </c>
      <c r="AW345" s="13" t="s">
        <v>32</v>
      </c>
      <c r="AX345" s="13" t="s">
        <v>73</v>
      </c>
      <c r="AY345" s="234" t="s">
        <v>124</v>
      </c>
    </row>
    <row r="346" s="14" customFormat="1">
      <c r="A346" s="14"/>
      <c r="B346" s="235"/>
      <c r="C346" s="236"/>
      <c r="D346" s="225" t="s">
        <v>135</v>
      </c>
      <c r="E346" s="237" t="s">
        <v>19</v>
      </c>
      <c r="F346" s="238" t="s">
        <v>137</v>
      </c>
      <c r="G346" s="236"/>
      <c r="H346" s="239">
        <v>15812.313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135</v>
      </c>
      <c r="AU346" s="245" t="s">
        <v>83</v>
      </c>
      <c r="AV346" s="14" t="s">
        <v>131</v>
      </c>
      <c r="AW346" s="14" t="s">
        <v>32</v>
      </c>
      <c r="AX346" s="14" t="s">
        <v>81</v>
      </c>
      <c r="AY346" s="245" t="s">
        <v>124</v>
      </c>
    </row>
    <row r="347" s="2" customFormat="1" ht="24.15" customHeight="1">
      <c r="A347" s="39"/>
      <c r="B347" s="40"/>
      <c r="C347" s="205" t="s">
        <v>706</v>
      </c>
      <c r="D347" s="205" t="s">
        <v>126</v>
      </c>
      <c r="E347" s="206" t="s">
        <v>466</v>
      </c>
      <c r="F347" s="207" t="s">
        <v>467</v>
      </c>
      <c r="G347" s="208" t="s">
        <v>200</v>
      </c>
      <c r="H347" s="209">
        <v>425.411</v>
      </c>
      <c r="I347" s="210"/>
      <c r="J347" s="211">
        <f>ROUND(I347*H347,2)</f>
        <v>0</v>
      </c>
      <c r="K347" s="207" t="s">
        <v>130</v>
      </c>
      <c r="L347" s="45"/>
      <c r="M347" s="212" t="s">
        <v>19</v>
      </c>
      <c r="N347" s="213" t="s">
        <v>44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131</v>
      </c>
      <c r="AT347" s="216" t="s">
        <v>126</v>
      </c>
      <c r="AU347" s="216" t="s">
        <v>83</v>
      </c>
      <c r="AY347" s="18" t="s">
        <v>124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81</v>
      </c>
      <c r="BK347" s="217">
        <f>ROUND(I347*H347,2)</f>
        <v>0</v>
      </c>
      <c r="BL347" s="18" t="s">
        <v>131</v>
      </c>
      <c r="BM347" s="216" t="s">
        <v>707</v>
      </c>
    </row>
    <row r="348" s="2" customFormat="1">
      <c r="A348" s="39"/>
      <c r="B348" s="40"/>
      <c r="C348" s="41"/>
      <c r="D348" s="218" t="s">
        <v>133</v>
      </c>
      <c r="E348" s="41"/>
      <c r="F348" s="219" t="s">
        <v>469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133</v>
      </c>
      <c r="AU348" s="18" t="s">
        <v>83</v>
      </c>
    </row>
    <row r="349" s="13" customFormat="1">
      <c r="A349" s="13"/>
      <c r="B349" s="223"/>
      <c r="C349" s="224"/>
      <c r="D349" s="225" t="s">
        <v>135</v>
      </c>
      <c r="E349" s="226" t="s">
        <v>19</v>
      </c>
      <c r="F349" s="227" t="s">
        <v>696</v>
      </c>
      <c r="G349" s="224"/>
      <c r="H349" s="228">
        <v>425.411</v>
      </c>
      <c r="I349" s="229"/>
      <c r="J349" s="224"/>
      <c r="K349" s="224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135</v>
      </c>
      <c r="AU349" s="234" t="s">
        <v>83</v>
      </c>
      <c r="AV349" s="13" t="s">
        <v>83</v>
      </c>
      <c r="AW349" s="13" t="s">
        <v>32</v>
      </c>
      <c r="AX349" s="13" t="s">
        <v>73</v>
      </c>
      <c r="AY349" s="234" t="s">
        <v>124</v>
      </c>
    </row>
    <row r="350" s="14" customFormat="1">
      <c r="A350" s="14"/>
      <c r="B350" s="235"/>
      <c r="C350" s="236"/>
      <c r="D350" s="225" t="s">
        <v>135</v>
      </c>
      <c r="E350" s="237" t="s">
        <v>19</v>
      </c>
      <c r="F350" s="238" t="s">
        <v>137</v>
      </c>
      <c r="G350" s="236"/>
      <c r="H350" s="239">
        <v>425.411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135</v>
      </c>
      <c r="AU350" s="245" t="s">
        <v>83</v>
      </c>
      <c r="AV350" s="14" t="s">
        <v>131</v>
      </c>
      <c r="AW350" s="14" t="s">
        <v>32</v>
      </c>
      <c r="AX350" s="14" t="s">
        <v>81</v>
      </c>
      <c r="AY350" s="245" t="s">
        <v>124</v>
      </c>
    </row>
    <row r="351" s="2" customFormat="1" ht="24.15" customHeight="1">
      <c r="A351" s="39"/>
      <c r="B351" s="40"/>
      <c r="C351" s="205" t="s">
        <v>708</v>
      </c>
      <c r="D351" s="205" t="s">
        <v>126</v>
      </c>
      <c r="E351" s="206" t="s">
        <v>472</v>
      </c>
      <c r="F351" s="207" t="s">
        <v>199</v>
      </c>
      <c r="G351" s="208" t="s">
        <v>200</v>
      </c>
      <c r="H351" s="209">
        <v>236.58799999999999</v>
      </c>
      <c r="I351" s="210"/>
      <c r="J351" s="211">
        <f>ROUND(I351*H351,2)</f>
        <v>0</v>
      </c>
      <c r="K351" s="207" t="s">
        <v>130</v>
      </c>
      <c r="L351" s="45"/>
      <c r="M351" s="212" t="s">
        <v>19</v>
      </c>
      <c r="N351" s="213" t="s">
        <v>44</v>
      </c>
      <c r="O351" s="85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131</v>
      </c>
      <c r="AT351" s="216" t="s">
        <v>126</v>
      </c>
      <c r="AU351" s="216" t="s">
        <v>83</v>
      </c>
      <c r="AY351" s="18" t="s">
        <v>124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81</v>
      </c>
      <c r="BK351" s="217">
        <f>ROUND(I351*H351,2)</f>
        <v>0</v>
      </c>
      <c r="BL351" s="18" t="s">
        <v>131</v>
      </c>
      <c r="BM351" s="216" t="s">
        <v>709</v>
      </c>
    </row>
    <row r="352" s="2" customFormat="1">
      <c r="A352" s="39"/>
      <c r="B352" s="40"/>
      <c r="C352" s="41"/>
      <c r="D352" s="218" t="s">
        <v>133</v>
      </c>
      <c r="E352" s="41"/>
      <c r="F352" s="219" t="s">
        <v>474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133</v>
      </c>
      <c r="AU352" s="18" t="s">
        <v>83</v>
      </c>
    </row>
    <row r="353" s="13" customFormat="1">
      <c r="A353" s="13"/>
      <c r="B353" s="223"/>
      <c r="C353" s="224"/>
      <c r="D353" s="225" t="s">
        <v>135</v>
      </c>
      <c r="E353" s="226" t="s">
        <v>19</v>
      </c>
      <c r="F353" s="227" t="s">
        <v>692</v>
      </c>
      <c r="G353" s="224"/>
      <c r="H353" s="228">
        <v>196.58799999999999</v>
      </c>
      <c r="I353" s="229"/>
      <c r="J353" s="224"/>
      <c r="K353" s="224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135</v>
      </c>
      <c r="AU353" s="234" t="s">
        <v>83</v>
      </c>
      <c r="AV353" s="13" t="s">
        <v>83</v>
      </c>
      <c r="AW353" s="13" t="s">
        <v>32</v>
      </c>
      <c r="AX353" s="13" t="s">
        <v>73</v>
      </c>
      <c r="AY353" s="234" t="s">
        <v>124</v>
      </c>
    </row>
    <row r="354" s="13" customFormat="1">
      <c r="A354" s="13"/>
      <c r="B354" s="223"/>
      <c r="C354" s="224"/>
      <c r="D354" s="225" t="s">
        <v>135</v>
      </c>
      <c r="E354" s="226" t="s">
        <v>19</v>
      </c>
      <c r="F354" s="227" t="s">
        <v>433</v>
      </c>
      <c r="G354" s="224"/>
      <c r="H354" s="228">
        <v>40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135</v>
      </c>
      <c r="AU354" s="234" t="s">
        <v>83</v>
      </c>
      <c r="AV354" s="13" t="s">
        <v>83</v>
      </c>
      <c r="AW354" s="13" t="s">
        <v>32</v>
      </c>
      <c r="AX354" s="13" t="s">
        <v>73</v>
      </c>
      <c r="AY354" s="234" t="s">
        <v>124</v>
      </c>
    </row>
    <row r="355" s="14" customFormat="1">
      <c r="A355" s="14"/>
      <c r="B355" s="235"/>
      <c r="C355" s="236"/>
      <c r="D355" s="225" t="s">
        <v>135</v>
      </c>
      <c r="E355" s="237" t="s">
        <v>19</v>
      </c>
      <c r="F355" s="238" t="s">
        <v>137</v>
      </c>
      <c r="G355" s="236"/>
      <c r="H355" s="239">
        <v>236.58799999999999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135</v>
      </c>
      <c r="AU355" s="245" t="s">
        <v>83</v>
      </c>
      <c r="AV355" s="14" t="s">
        <v>131</v>
      </c>
      <c r="AW355" s="14" t="s">
        <v>32</v>
      </c>
      <c r="AX355" s="14" t="s">
        <v>81</v>
      </c>
      <c r="AY355" s="245" t="s">
        <v>124</v>
      </c>
    </row>
    <row r="356" s="2" customFormat="1" ht="24.15" customHeight="1">
      <c r="A356" s="39"/>
      <c r="B356" s="40"/>
      <c r="C356" s="205" t="s">
        <v>710</v>
      </c>
      <c r="D356" s="205" t="s">
        <v>126</v>
      </c>
      <c r="E356" s="206" t="s">
        <v>476</v>
      </c>
      <c r="F356" s="207" t="s">
        <v>477</v>
      </c>
      <c r="G356" s="208" t="s">
        <v>200</v>
      </c>
      <c r="H356" s="209">
        <v>832.22699999999998</v>
      </c>
      <c r="I356" s="210"/>
      <c r="J356" s="211">
        <f>ROUND(I356*H356,2)</f>
        <v>0</v>
      </c>
      <c r="K356" s="207" t="s">
        <v>130</v>
      </c>
      <c r="L356" s="45"/>
      <c r="M356" s="212" t="s">
        <v>19</v>
      </c>
      <c r="N356" s="213" t="s">
        <v>44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131</v>
      </c>
      <c r="AT356" s="216" t="s">
        <v>126</v>
      </c>
      <c r="AU356" s="216" t="s">
        <v>83</v>
      </c>
      <c r="AY356" s="18" t="s">
        <v>124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81</v>
      </c>
      <c r="BK356" s="217">
        <f>ROUND(I356*H356,2)</f>
        <v>0</v>
      </c>
      <c r="BL356" s="18" t="s">
        <v>131</v>
      </c>
      <c r="BM356" s="216" t="s">
        <v>711</v>
      </c>
    </row>
    <row r="357" s="2" customFormat="1">
      <c r="A357" s="39"/>
      <c r="B357" s="40"/>
      <c r="C357" s="41"/>
      <c r="D357" s="218" t="s">
        <v>133</v>
      </c>
      <c r="E357" s="41"/>
      <c r="F357" s="219" t="s">
        <v>479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133</v>
      </c>
      <c r="AU357" s="18" t="s">
        <v>83</v>
      </c>
    </row>
    <row r="358" s="13" customFormat="1">
      <c r="A358" s="13"/>
      <c r="B358" s="223"/>
      <c r="C358" s="224"/>
      <c r="D358" s="225" t="s">
        <v>135</v>
      </c>
      <c r="E358" s="226" t="s">
        <v>19</v>
      </c>
      <c r="F358" s="227" t="s">
        <v>702</v>
      </c>
      <c r="G358" s="224"/>
      <c r="H358" s="228">
        <v>832.22699999999998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135</v>
      </c>
      <c r="AU358" s="234" t="s">
        <v>83</v>
      </c>
      <c r="AV358" s="13" t="s">
        <v>83</v>
      </c>
      <c r="AW358" s="13" t="s">
        <v>32</v>
      </c>
      <c r="AX358" s="13" t="s">
        <v>73</v>
      </c>
      <c r="AY358" s="234" t="s">
        <v>124</v>
      </c>
    </row>
    <row r="359" s="14" customFormat="1">
      <c r="A359" s="14"/>
      <c r="B359" s="235"/>
      <c r="C359" s="236"/>
      <c r="D359" s="225" t="s">
        <v>135</v>
      </c>
      <c r="E359" s="237" t="s">
        <v>19</v>
      </c>
      <c r="F359" s="238" t="s">
        <v>137</v>
      </c>
      <c r="G359" s="236"/>
      <c r="H359" s="239">
        <v>832.22699999999998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135</v>
      </c>
      <c r="AU359" s="245" t="s">
        <v>83</v>
      </c>
      <c r="AV359" s="14" t="s">
        <v>131</v>
      </c>
      <c r="AW359" s="14" t="s">
        <v>32</v>
      </c>
      <c r="AX359" s="14" t="s">
        <v>81</v>
      </c>
      <c r="AY359" s="245" t="s">
        <v>124</v>
      </c>
    </row>
    <row r="360" s="12" customFormat="1" ht="22.8" customHeight="1">
      <c r="A360" s="12"/>
      <c r="B360" s="189"/>
      <c r="C360" s="190"/>
      <c r="D360" s="191" t="s">
        <v>72</v>
      </c>
      <c r="E360" s="203" t="s">
        <v>480</v>
      </c>
      <c r="F360" s="203" t="s">
        <v>481</v>
      </c>
      <c r="G360" s="190"/>
      <c r="H360" s="190"/>
      <c r="I360" s="193"/>
      <c r="J360" s="204">
        <f>BK360</f>
        <v>0</v>
      </c>
      <c r="K360" s="190"/>
      <c r="L360" s="195"/>
      <c r="M360" s="196"/>
      <c r="N360" s="197"/>
      <c r="O360" s="197"/>
      <c r="P360" s="198">
        <f>SUM(P361:P366)</f>
        <v>0</v>
      </c>
      <c r="Q360" s="197"/>
      <c r="R360" s="198">
        <f>SUM(R361:R366)</f>
        <v>0</v>
      </c>
      <c r="S360" s="197"/>
      <c r="T360" s="199">
        <f>SUM(T361:T366)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0" t="s">
        <v>81</v>
      </c>
      <c r="AT360" s="201" t="s">
        <v>72</v>
      </c>
      <c r="AU360" s="201" t="s">
        <v>81</v>
      </c>
      <c r="AY360" s="200" t="s">
        <v>124</v>
      </c>
      <c r="BK360" s="202">
        <f>SUM(BK361:BK366)</f>
        <v>0</v>
      </c>
    </row>
    <row r="361" s="2" customFormat="1" ht="24.15" customHeight="1">
      <c r="A361" s="39"/>
      <c r="B361" s="40"/>
      <c r="C361" s="205" t="s">
        <v>712</v>
      </c>
      <c r="D361" s="205" t="s">
        <v>126</v>
      </c>
      <c r="E361" s="206" t="s">
        <v>483</v>
      </c>
      <c r="F361" s="207" t="s">
        <v>484</v>
      </c>
      <c r="G361" s="208" t="s">
        <v>200</v>
      </c>
      <c r="H361" s="209">
        <v>617.61099999999999</v>
      </c>
      <c r="I361" s="210"/>
      <c r="J361" s="211">
        <f>ROUND(I361*H361,2)</f>
        <v>0</v>
      </c>
      <c r="K361" s="207" t="s">
        <v>130</v>
      </c>
      <c r="L361" s="45"/>
      <c r="M361" s="212" t="s">
        <v>19</v>
      </c>
      <c r="N361" s="213" t="s">
        <v>44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131</v>
      </c>
      <c r="AT361" s="216" t="s">
        <v>126</v>
      </c>
      <c r="AU361" s="216" t="s">
        <v>83</v>
      </c>
      <c r="AY361" s="18" t="s">
        <v>124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81</v>
      </c>
      <c r="BK361" s="217">
        <f>ROUND(I361*H361,2)</f>
        <v>0</v>
      </c>
      <c r="BL361" s="18" t="s">
        <v>131</v>
      </c>
      <c r="BM361" s="216" t="s">
        <v>713</v>
      </c>
    </row>
    <row r="362" s="2" customFormat="1">
      <c r="A362" s="39"/>
      <c r="B362" s="40"/>
      <c r="C362" s="41"/>
      <c r="D362" s="218" t="s">
        <v>133</v>
      </c>
      <c r="E362" s="41"/>
      <c r="F362" s="219" t="s">
        <v>486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133</v>
      </c>
      <c r="AU362" s="18" t="s">
        <v>83</v>
      </c>
    </row>
    <row r="363" s="2" customFormat="1" ht="24.15" customHeight="1">
      <c r="A363" s="39"/>
      <c r="B363" s="40"/>
      <c r="C363" s="205" t="s">
        <v>714</v>
      </c>
      <c r="D363" s="205" t="s">
        <v>126</v>
      </c>
      <c r="E363" s="206" t="s">
        <v>488</v>
      </c>
      <c r="F363" s="207" t="s">
        <v>489</v>
      </c>
      <c r="G363" s="208" t="s">
        <v>200</v>
      </c>
      <c r="H363" s="209">
        <v>11734.609</v>
      </c>
      <c r="I363" s="210"/>
      <c r="J363" s="211">
        <f>ROUND(I363*H363,2)</f>
        <v>0</v>
      </c>
      <c r="K363" s="207" t="s">
        <v>130</v>
      </c>
      <c r="L363" s="45"/>
      <c r="M363" s="212" t="s">
        <v>19</v>
      </c>
      <c r="N363" s="213" t="s">
        <v>44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131</v>
      </c>
      <c r="AT363" s="216" t="s">
        <v>126</v>
      </c>
      <c r="AU363" s="216" t="s">
        <v>83</v>
      </c>
      <c r="AY363" s="18" t="s">
        <v>124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81</v>
      </c>
      <c r="BK363" s="217">
        <f>ROUND(I363*H363,2)</f>
        <v>0</v>
      </c>
      <c r="BL363" s="18" t="s">
        <v>131</v>
      </c>
      <c r="BM363" s="216" t="s">
        <v>715</v>
      </c>
    </row>
    <row r="364" s="2" customFormat="1">
      <c r="A364" s="39"/>
      <c r="B364" s="40"/>
      <c r="C364" s="41"/>
      <c r="D364" s="218" t="s">
        <v>133</v>
      </c>
      <c r="E364" s="41"/>
      <c r="F364" s="219" t="s">
        <v>491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133</v>
      </c>
      <c r="AU364" s="18" t="s">
        <v>83</v>
      </c>
    </row>
    <row r="365" s="13" customFormat="1">
      <c r="A365" s="13"/>
      <c r="B365" s="223"/>
      <c r="C365" s="224"/>
      <c r="D365" s="225" t="s">
        <v>135</v>
      </c>
      <c r="E365" s="226" t="s">
        <v>19</v>
      </c>
      <c r="F365" s="227" t="s">
        <v>716</v>
      </c>
      <c r="G365" s="224"/>
      <c r="H365" s="228">
        <v>11734.609</v>
      </c>
      <c r="I365" s="229"/>
      <c r="J365" s="224"/>
      <c r="K365" s="224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135</v>
      </c>
      <c r="AU365" s="234" t="s">
        <v>83</v>
      </c>
      <c r="AV365" s="13" t="s">
        <v>83</v>
      </c>
      <c r="AW365" s="13" t="s">
        <v>32</v>
      </c>
      <c r="AX365" s="13" t="s">
        <v>73</v>
      </c>
      <c r="AY365" s="234" t="s">
        <v>124</v>
      </c>
    </row>
    <row r="366" s="14" customFormat="1">
      <c r="A366" s="14"/>
      <c r="B366" s="235"/>
      <c r="C366" s="236"/>
      <c r="D366" s="225" t="s">
        <v>135</v>
      </c>
      <c r="E366" s="237" t="s">
        <v>19</v>
      </c>
      <c r="F366" s="238" t="s">
        <v>137</v>
      </c>
      <c r="G366" s="236"/>
      <c r="H366" s="239">
        <v>11734.609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135</v>
      </c>
      <c r="AU366" s="245" t="s">
        <v>83</v>
      </c>
      <c r="AV366" s="14" t="s">
        <v>131</v>
      </c>
      <c r="AW366" s="14" t="s">
        <v>32</v>
      </c>
      <c r="AX366" s="14" t="s">
        <v>81</v>
      </c>
      <c r="AY366" s="245" t="s">
        <v>124</v>
      </c>
    </row>
    <row r="367" s="12" customFormat="1" ht="25.92" customHeight="1">
      <c r="A367" s="12"/>
      <c r="B367" s="189"/>
      <c r="C367" s="190"/>
      <c r="D367" s="191" t="s">
        <v>72</v>
      </c>
      <c r="E367" s="192" t="s">
        <v>493</v>
      </c>
      <c r="F367" s="192" t="s">
        <v>494</v>
      </c>
      <c r="G367" s="190"/>
      <c r="H367" s="190"/>
      <c r="I367" s="193"/>
      <c r="J367" s="194">
        <f>BK367</f>
        <v>0</v>
      </c>
      <c r="K367" s="190"/>
      <c r="L367" s="195"/>
      <c r="M367" s="196"/>
      <c r="N367" s="197"/>
      <c r="O367" s="197"/>
      <c r="P367" s="198">
        <f>P368</f>
        <v>0</v>
      </c>
      <c r="Q367" s="197"/>
      <c r="R367" s="198">
        <f>R368</f>
        <v>0.10489499999999999</v>
      </c>
      <c r="S367" s="197"/>
      <c r="T367" s="199">
        <f>T368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0" t="s">
        <v>83</v>
      </c>
      <c r="AT367" s="201" t="s">
        <v>72</v>
      </c>
      <c r="AU367" s="201" t="s">
        <v>73</v>
      </c>
      <c r="AY367" s="200" t="s">
        <v>124</v>
      </c>
      <c r="BK367" s="202">
        <f>BK368</f>
        <v>0</v>
      </c>
    </row>
    <row r="368" s="12" customFormat="1" ht="22.8" customHeight="1">
      <c r="A368" s="12"/>
      <c r="B368" s="189"/>
      <c r="C368" s="190"/>
      <c r="D368" s="191" t="s">
        <v>72</v>
      </c>
      <c r="E368" s="203" t="s">
        <v>495</v>
      </c>
      <c r="F368" s="203" t="s">
        <v>496</v>
      </c>
      <c r="G368" s="190"/>
      <c r="H368" s="190"/>
      <c r="I368" s="193"/>
      <c r="J368" s="204">
        <f>BK368</f>
        <v>0</v>
      </c>
      <c r="K368" s="190"/>
      <c r="L368" s="195"/>
      <c r="M368" s="196"/>
      <c r="N368" s="197"/>
      <c r="O368" s="197"/>
      <c r="P368" s="198">
        <f>SUM(P369:P381)</f>
        <v>0</v>
      </c>
      <c r="Q368" s="197"/>
      <c r="R368" s="198">
        <f>SUM(R369:R381)</f>
        <v>0.10489499999999999</v>
      </c>
      <c r="S368" s="197"/>
      <c r="T368" s="199">
        <f>SUM(T369:T381)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0" t="s">
        <v>83</v>
      </c>
      <c r="AT368" s="201" t="s">
        <v>72</v>
      </c>
      <c r="AU368" s="201" t="s">
        <v>81</v>
      </c>
      <c r="AY368" s="200" t="s">
        <v>124</v>
      </c>
      <c r="BK368" s="202">
        <f>SUM(BK369:BK381)</f>
        <v>0</v>
      </c>
    </row>
    <row r="369" s="2" customFormat="1" ht="16.5" customHeight="1">
      <c r="A369" s="39"/>
      <c r="B369" s="40"/>
      <c r="C369" s="205" t="s">
        <v>717</v>
      </c>
      <c r="D369" s="205" t="s">
        <v>126</v>
      </c>
      <c r="E369" s="206" t="s">
        <v>498</v>
      </c>
      <c r="F369" s="207" t="s">
        <v>499</v>
      </c>
      <c r="G369" s="208" t="s">
        <v>129</v>
      </c>
      <c r="H369" s="209">
        <v>300</v>
      </c>
      <c r="I369" s="210"/>
      <c r="J369" s="211">
        <f>ROUND(I369*H369,2)</f>
        <v>0</v>
      </c>
      <c r="K369" s="207" t="s">
        <v>130</v>
      </c>
      <c r="L369" s="45"/>
      <c r="M369" s="212" t="s">
        <v>19</v>
      </c>
      <c r="N369" s="213" t="s">
        <v>44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222</v>
      </c>
      <c r="AT369" s="216" t="s">
        <v>126</v>
      </c>
      <c r="AU369" s="216" t="s">
        <v>83</v>
      </c>
      <c r="AY369" s="18" t="s">
        <v>124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81</v>
      </c>
      <c r="BK369" s="217">
        <f>ROUND(I369*H369,2)</f>
        <v>0</v>
      </c>
      <c r="BL369" s="18" t="s">
        <v>222</v>
      </c>
      <c r="BM369" s="216" t="s">
        <v>718</v>
      </c>
    </row>
    <row r="370" s="2" customFormat="1">
      <c r="A370" s="39"/>
      <c r="B370" s="40"/>
      <c r="C370" s="41"/>
      <c r="D370" s="218" t="s">
        <v>133</v>
      </c>
      <c r="E370" s="41"/>
      <c r="F370" s="219" t="s">
        <v>501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133</v>
      </c>
      <c r="AU370" s="18" t="s">
        <v>83</v>
      </c>
    </row>
    <row r="371" s="13" customFormat="1">
      <c r="A371" s="13"/>
      <c r="B371" s="223"/>
      <c r="C371" s="224"/>
      <c r="D371" s="225" t="s">
        <v>135</v>
      </c>
      <c r="E371" s="226" t="s">
        <v>19</v>
      </c>
      <c r="F371" s="227" t="s">
        <v>502</v>
      </c>
      <c r="G371" s="224"/>
      <c r="H371" s="228">
        <v>300</v>
      </c>
      <c r="I371" s="229"/>
      <c r="J371" s="224"/>
      <c r="K371" s="224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135</v>
      </c>
      <c r="AU371" s="234" t="s">
        <v>83</v>
      </c>
      <c r="AV371" s="13" t="s">
        <v>83</v>
      </c>
      <c r="AW371" s="13" t="s">
        <v>32</v>
      </c>
      <c r="AX371" s="13" t="s">
        <v>73</v>
      </c>
      <c r="AY371" s="234" t="s">
        <v>124</v>
      </c>
    </row>
    <row r="372" s="14" customFormat="1">
      <c r="A372" s="14"/>
      <c r="B372" s="235"/>
      <c r="C372" s="236"/>
      <c r="D372" s="225" t="s">
        <v>135</v>
      </c>
      <c r="E372" s="237" t="s">
        <v>19</v>
      </c>
      <c r="F372" s="238" t="s">
        <v>137</v>
      </c>
      <c r="G372" s="236"/>
      <c r="H372" s="239">
        <v>300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135</v>
      </c>
      <c r="AU372" s="245" t="s">
        <v>83</v>
      </c>
      <c r="AV372" s="14" t="s">
        <v>131</v>
      </c>
      <c r="AW372" s="14" t="s">
        <v>32</v>
      </c>
      <c r="AX372" s="14" t="s">
        <v>81</v>
      </c>
      <c r="AY372" s="245" t="s">
        <v>124</v>
      </c>
    </row>
    <row r="373" s="2" customFormat="1" ht="16.5" customHeight="1">
      <c r="A373" s="39"/>
      <c r="B373" s="40"/>
      <c r="C373" s="246" t="s">
        <v>719</v>
      </c>
      <c r="D373" s="246" t="s">
        <v>216</v>
      </c>
      <c r="E373" s="247" t="s">
        <v>504</v>
      </c>
      <c r="F373" s="248" t="s">
        <v>505</v>
      </c>
      <c r="G373" s="249" t="s">
        <v>129</v>
      </c>
      <c r="H373" s="250">
        <v>349.64999999999998</v>
      </c>
      <c r="I373" s="251"/>
      <c r="J373" s="252">
        <f>ROUND(I373*H373,2)</f>
        <v>0</v>
      </c>
      <c r="K373" s="248" t="s">
        <v>130</v>
      </c>
      <c r="L373" s="253"/>
      <c r="M373" s="254" t="s">
        <v>19</v>
      </c>
      <c r="N373" s="255" t="s">
        <v>44</v>
      </c>
      <c r="O373" s="85"/>
      <c r="P373" s="214">
        <f>O373*H373</f>
        <v>0</v>
      </c>
      <c r="Q373" s="214">
        <v>0.00029999999999999997</v>
      </c>
      <c r="R373" s="214">
        <f>Q373*H373</f>
        <v>0.10489499999999999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315</v>
      </c>
      <c r="AT373" s="216" t="s">
        <v>216</v>
      </c>
      <c r="AU373" s="216" t="s">
        <v>83</v>
      </c>
      <c r="AY373" s="18" t="s">
        <v>124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81</v>
      </c>
      <c r="BK373" s="217">
        <f>ROUND(I373*H373,2)</f>
        <v>0</v>
      </c>
      <c r="BL373" s="18" t="s">
        <v>222</v>
      </c>
      <c r="BM373" s="216" t="s">
        <v>720</v>
      </c>
    </row>
    <row r="374" s="13" customFormat="1">
      <c r="A374" s="13"/>
      <c r="B374" s="223"/>
      <c r="C374" s="224"/>
      <c r="D374" s="225" t="s">
        <v>135</v>
      </c>
      <c r="E374" s="226" t="s">
        <v>19</v>
      </c>
      <c r="F374" s="227" t="s">
        <v>507</v>
      </c>
      <c r="G374" s="224"/>
      <c r="H374" s="228">
        <v>349.64999999999998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135</v>
      </c>
      <c r="AU374" s="234" t="s">
        <v>83</v>
      </c>
      <c r="AV374" s="13" t="s">
        <v>83</v>
      </c>
      <c r="AW374" s="13" t="s">
        <v>32</v>
      </c>
      <c r="AX374" s="13" t="s">
        <v>73</v>
      </c>
      <c r="AY374" s="234" t="s">
        <v>124</v>
      </c>
    </row>
    <row r="375" s="14" customFormat="1">
      <c r="A375" s="14"/>
      <c r="B375" s="235"/>
      <c r="C375" s="236"/>
      <c r="D375" s="225" t="s">
        <v>135</v>
      </c>
      <c r="E375" s="237" t="s">
        <v>19</v>
      </c>
      <c r="F375" s="238" t="s">
        <v>137</v>
      </c>
      <c r="G375" s="236"/>
      <c r="H375" s="239">
        <v>349.64999999999998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135</v>
      </c>
      <c r="AU375" s="245" t="s">
        <v>83</v>
      </c>
      <c r="AV375" s="14" t="s">
        <v>131</v>
      </c>
      <c r="AW375" s="14" t="s">
        <v>32</v>
      </c>
      <c r="AX375" s="14" t="s">
        <v>81</v>
      </c>
      <c r="AY375" s="245" t="s">
        <v>124</v>
      </c>
    </row>
    <row r="376" s="2" customFormat="1" ht="33" customHeight="1">
      <c r="A376" s="39"/>
      <c r="B376" s="40"/>
      <c r="C376" s="205" t="s">
        <v>721</v>
      </c>
      <c r="D376" s="205" t="s">
        <v>126</v>
      </c>
      <c r="E376" s="206" t="s">
        <v>509</v>
      </c>
      <c r="F376" s="207" t="s">
        <v>510</v>
      </c>
      <c r="G376" s="208" t="s">
        <v>200</v>
      </c>
      <c r="H376" s="209">
        <v>0.105</v>
      </c>
      <c r="I376" s="210"/>
      <c r="J376" s="211">
        <f>ROUND(I376*H376,2)</f>
        <v>0</v>
      </c>
      <c r="K376" s="207" t="s">
        <v>130</v>
      </c>
      <c r="L376" s="45"/>
      <c r="M376" s="212" t="s">
        <v>19</v>
      </c>
      <c r="N376" s="213" t="s">
        <v>44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222</v>
      </c>
      <c r="AT376" s="216" t="s">
        <v>126</v>
      </c>
      <c r="AU376" s="216" t="s">
        <v>83</v>
      </c>
      <c r="AY376" s="18" t="s">
        <v>124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81</v>
      </c>
      <c r="BK376" s="217">
        <f>ROUND(I376*H376,2)</f>
        <v>0</v>
      </c>
      <c r="BL376" s="18" t="s">
        <v>222</v>
      </c>
      <c r="BM376" s="216" t="s">
        <v>722</v>
      </c>
    </row>
    <row r="377" s="2" customFormat="1">
      <c r="A377" s="39"/>
      <c r="B377" s="40"/>
      <c r="C377" s="41"/>
      <c r="D377" s="218" t="s">
        <v>133</v>
      </c>
      <c r="E377" s="41"/>
      <c r="F377" s="219" t="s">
        <v>512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133</v>
      </c>
      <c r="AU377" s="18" t="s">
        <v>83</v>
      </c>
    </row>
    <row r="378" s="2" customFormat="1" ht="37.8" customHeight="1">
      <c r="A378" s="39"/>
      <c r="B378" s="40"/>
      <c r="C378" s="205" t="s">
        <v>723</v>
      </c>
      <c r="D378" s="205" t="s">
        <v>126</v>
      </c>
      <c r="E378" s="206" t="s">
        <v>514</v>
      </c>
      <c r="F378" s="207" t="s">
        <v>515</v>
      </c>
      <c r="G378" s="208" t="s">
        <v>200</v>
      </c>
      <c r="H378" s="209">
        <v>1.05</v>
      </c>
      <c r="I378" s="210"/>
      <c r="J378" s="211">
        <f>ROUND(I378*H378,2)</f>
        <v>0</v>
      </c>
      <c r="K378" s="207" t="s">
        <v>130</v>
      </c>
      <c r="L378" s="45"/>
      <c r="M378" s="212" t="s">
        <v>19</v>
      </c>
      <c r="N378" s="213" t="s">
        <v>44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222</v>
      </c>
      <c r="AT378" s="216" t="s">
        <v>126</v>
      </c>
      <c r="AU378" s="216" t="s">
        <v>83</v>
      </c>
      <c r="AY378" s="18" t="s">
        <v>124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81</v>
      </c>
      <c r="BK378" s="217">
        <f>ROUND(I378*H378,2)</f>
        <v>0</v>
      </c>
      <c r="BL378" s="18" t="s">
        <v>222</v>
      </c>
      <c r="BM378" s="216" t="s">
        <v>724</v>
      </c>
    </row>
    <row r="379" s="2" customFormat="1">
      <c r="A379" s="39"/>
      <c r="B379" s="40"/>
      <c r="C379" s="41"/>
      <c r="D379" s="218" t="s">
        <v>133</v>
      </c>
      <c r="E379" s="41"/>
      <c r="F379" s="219" t="s">
        <v>517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133</v>
      </c>
      <c r="AU379" s="18" t="s">
        <v>83</v>
      </c>
    </row>
    <row r="380" s="13" customFormat="1">
      <c r="A380" s="13"/>
      <c r="B380" s="223"/>
      <c r="C380" s="224"/>
      <c r="D380" s="225" t="s">
        <v>135</v>
      </c>
      <c r="E380" s="226" t="s">
        <v>19</v>
      </c>
      <c r="F380" s="227" t="s">
        <v>518</v>
      </c>
      <c r="G380" s="224"/>
      <c r="H380" s="228">
        <v>1.05</v>
      </c>
      <c r="I380" s="229"/>
      <c r="J380" s="224"/>
      <c r="K380" s="224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135</v>
      </c>
      <c r="AU380" s="234" t="s">
        <v>83</v>
      </c>
      <c r="AV380" s="13" t="s">
        <v>83</v>
      </c>
      <c r="AW380" s="13" t="s">
        <v>32</v>
      </c>
      <c r="AX380" s="13" t="s">
        <v>73</v>
      </c>
      <c r="AY380" s="234" t="s">
        <v>124</v>
      </c>
    </row>
    <row r="381" s="14" customFormat="1">
      <c r="A381" s="14"/>
      <c r="B381" s="235"/>
      <c r="C381" s="236"/>
      <c r="D381" s="225" t="s">
        <v>135</v>
      </c>
      <c r="E381" s="237" t="s">
        <v>19</v>
      </c>
      <c r="F381" s="238" t="s">
        <v>137</v>
      </c>
      <c r="G381" s="236"/>
      <c r="H381" s="239">
        <v>1.05</v>
      </c>
      <c r="I381" s="240"/>
      <c r="J381" s="236"/>
      <c r="K381" s="236"/>
      <c r="L381" s="241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135</v>
      </c>
      <c r="AU381" s="245" t="s">
        <v>83</v>
      </c>
      <c r="AV381" s="14" t="s">
        <v>131</v>
      </c>
      <c r="AW381" s="14" t="s">
        <v>32</v>
      </c>
      <c r="AX381" s="14" t="s">
        <v>81</v>
      </c>
      <c r="AY381" s="245" t="s">
        <v>124</v>
      </c>
    </row>
    <row r="382" s="2" customFormat="1" ht="6.96" customHeight="1">
      <c r="A382" s="39"/>
      <c r="B382" s="60"/>
      <c r="C382" s="61"/>
      <c r="D382" s="61"/>
      <c r="E382" s="61"/>
      <c r="F382" s="61"/>
      <c r="G382" s="61"/>
      <c r="H382" s="61"/>
      <c r="I382" s="61"/>
      <c r="J382" s="61"/>
      <c r="K382" s="61"/>
      <c r="L382" s="45"/>
      <c r="M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</sheetData>
  <sheetProtection sheet="1" autoFilter="0" formatColumns="0" formatRows="0" objects="1" scenarios="1" spinCount="100000" saltValue="uREmxfvUMwh0wZPN6E5Z0oohsbQl9MyH4n31ySHQ52non+2VfRffQnQ0usKueuaq4rPsKOF40pKpWbFC+XSBjQ==" hashValue="fdaqN6+VHD/Hno8Re2KH/lDvQJR1KaokCBKLOkivpilPgywlLNzc/9ZHtzSpThGsjU0Ay01WpRY4DY2RwH0AFQ==" algorithmName="SHA-512" password="CC35"/>
  <autoFilter ref="C87:K38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3107221"/>
    <hyperlink ref="F97" r:id="rId2" display="https://podminky.urs.cz/item/CS_URS_2025_01/113107230"/>
    <hyperlink ref="F102" r:id="rId3" display="https://podminky.urs.cz/item/CS_URS_2025_01/113107231"/>
    <hyperlink ref="F106" r:id="rId4" display="https://podminky.urs.cz/item/CS_URS_2025_01/113107241"/>
    <hyperlink ref="F111" r:id="rId5" display="https://podminky.urs.cz/item/CS_URS_2025_01/113107243"/>
    <hyperlink ref="F115" r:id="rId6" display="https://podminky.urs.cz/item/CS_URS_2025_01/113202111"/>
    <hyperlink ref="F119" r:id="rId7" display="https://podminky.urs.cz/item/CS_URS_2025_01/113203111"/>
    <hyperlink ref="F123" r:id="rId8" display="https://podminky.urs.cz/item/CS_URS_2025_01/121151123"/>
    <hyperlink ref="F127" r:id="rId9" display="https://podminky.urs.cz/item/CS_URS_2025_01/162251102"/>
    <hyperlink ref="F131" r:id="rId10" display="https://podminky.urs.cz/item/CS_URS_2025_01/162751119"/>
    <hyperlink ref="F135" r:id="rId11" display="https://podminky.urs.cz/item/CS_URS_2025_01/171201231"/>
    <hyperlink ref="F139" r:id="rId12" display="https://podminky.urs.cz/item/CS_URS_2025_01/171251201"/>
    <hyperlink ref="F143" r:id="rId13" display="https://podminky.urs.cz/item/CS_URS_2025_01/181411131"/>
    <hyperlink ref="F150" r:id="rId14" display="https://podminky.urs.cz/item/CS_URS_2025_01/181951111"/>
    <hyperlink ref="F154" r:id="rId15" display="https://podminky.urs.cz/item/CS_URS_2025_01/182351124"/>
    <hyperlink ref="F161" r:id="rId16" display="https://podminky.urs.cz/item/CS_URS_2025_01/183101321"/>
    <hyperlink ref="F166" r:id="rId17" display="https://podminky.urs.cz/item/CS_URS_2025_01/184102114"/>
    <hyperlink ref="F168" r:id="rId18" display="https://podminky.urs.cz/item/CS_URS_2025_01/184502112"/>
    <hyperlink ref="F172" r:id="rId19" display="https://podminky.urs.cz/item/CS_URS_2025_01/184818232"/>
    <hyperlink ref="F177" r:id="rId20" display="https://podminky.urs.cz/item/CS_URS_2025_01/564851111"/>
    <hyperlink ref="F182" r:id="rId21" display="https://podminky.urs.cz/item/CS_URS_2025_01/564861011"/>
    <hyperlink ref="F186" r:id="rId22" display="https://podminky.urs.cz/item/CS_URS_2025_01/567122114"/>
    <hyperlink ref="F194" r:id="rId23" display="https://podminky.urs.cz/item/CS_URS_2025_01/573231106"/>
    <hyperlink ref="F198" r:id="rId24" display="https://podminky.urs.cz/item/CS_URS_2025_01/577134111"/>
    <hyperlink ref="F202" r:id="rId25" display="https://podminky.urs.cz/item/CS_URS_2025_01/577165112"/>
    <hyperlink ref="F206" r:id="rId26" display="https://podminky.urs.cz/item/CS_URS_2025_01/596211112"/>
    <hyperlink ref="F217" r:id="rId27" display="https://podminky.urs.cz/item/CS_URS_2025_01/596211211"/>
    <hyperlink ref="F225" r:id="rId28" display="https://podminky.urs.cz/item/CS_URS_2025_01/596212213"/>
    <hyperlink ref="F233" r:id="rId29" display="https://podminky.urs.cz/item/CS_URS_2025_01/899133211"/>
    <hyperlink ref="F249" r:id="rId30" display="https://podminky.urs.cz/item/CS_URS_2025_01/915111111"/>
    <hyperlink ref="F253" r:id="rId31" display="https://podminky.urs.cz/item/CS_URS_2025_01/915131111"/>
    <hyperlink ref="F257" r:id="rId32" display="https://podminky.urs.cz/item/CS_URS_2025_01/915211112"/>
    <hyperlink ref="F259" r:id="rId33" display="https://podminky.urs.cz/item/CS_URS_2025_01/915231112"/>
    <hyperlink ref="F261" r:id="rId34" display="https://podminky.urs.cz/item/CS_URS_2025_01/915611111"/>
    <hyperlink ref="F265" r:id="rId35" display="https://podminky.urs.cz/item/CS_URS_2025_01/915621111"/>
    <hyperlink ref="F269" r:id="rId36" display="https://podminky.urs.cz/item/CS_URS_2025_01/916131113"/>
    <hyperlink ref="F275" r:id="rId37" display="https://podminky.urs.cz/item/CS_URS_2025_01/916231113"/>
    <hyperlink ref="F281" r:id="rId38" display="https://podminky.urs.cz/item/CS_URS_2025_01/916241113"/>
    <hyperlink ref="F285" r:id="rId39" display="https://podminky.urs.cz/item/CS_URS_2025_01/916991121"/>
    <hyperlink ref="F290" r:id="rId40" display="https://podminky.urs.cz/item/CS_URS_2025_01/919112233"/>
    <hyperlink ref="F294" r:id="rId41" display="https://podminky.urs.cz/item/CS_URS_2025_01/919122132"/>
    <hyperlink ref="F298" r:id="rId42" display="https://podminky.urs.cz/item/CS_URS_2025_01/919735113"/>
    <hyperlink ref="F302" r:id="rId43" display="https://podminky.urs.cz/item/CS_URS_2025_01/938908411"/>
    <hyperlink ref="F306" r:id="rId44" display="https://podminky.urs.cz/item/CS_URS_2025_01/966006261"/>
    <hyperlink ref="F310" r:id="rId45" display="https://podminky.urs.cz/item/CS_URS_2025_01/979024443"/>
    <hyperlink ref="F314" r:id="rId46" display="https://podminky.urs.cz/item/CS_URS_2025_01/979071112"/>
    <hyperlink ref="F322" r:id="rId47" display="https://podminky.urs.cz/item/CS_URS_2025_01/997221551"/>
    <hyperlink ref="F327" r:id="rId48" display="https://podminky.urs.cz/item/CS_URS_2025_01/997221559"/>
    <hyperlink ref="F331" r:id="rId49" display="https://podminky.urs.cz/item/CS_URS_2025_01/997221561"/>
    <hyperlink ref="F336" r:id="rId50" display="https://podminky.urs.cz/item/CS_URS_2025_01/997221569"/>
    <hyperlink ref="F340" r:id="rId51" display="https://podminky.urs.cz/item/CS_URS_2025_01/997221571"/>
    <hyperlink ref="F344" r:id="rId52" display="https://podminky.urs.cz/item/CS_URS_2025_01/997221579"/>
    <hyperlink ref="F348" r:id="rId53" display="https://podminky.urs.cz/item/CS_URS_2025_01/997221861"/>
    <hyperlink ref="F352" r:id="rId54" display="https://podminky.urs.cz/item/CS_URS_2025_01/997221873"/>
    <hyperlink ref="F357" r:id="rId55" display="https://podminky.urs.cz/item/CS_URS_2025_01/997221875"/>
    <hyperlink ref="F362" r:id="rId56" display="https://podminky.urs.cz/item/CS_URS_2025_01/998225111"/>
    <hyperlink ref="F364" r:id="rId57" display="https://podminky.urs.cz/item/CS_URS_2025_01/998225191"/>
    <hyperlink ref="F370" r:id="rId58" display="https://podminky.urs.cz/item/CS_URS_2025_01/711161173"/>
    <hyperlink ref="F377" r:id="rId59" display="https://podminky.urs.cz/item/CS_URS_2025_01/998711121"/>
    <hyperlink ref="F379" r:id="rId60" display="https://podminky.urs.cz/item/CS_URS_2025_01/99871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povrchu ulic Vysokovská a Jeřická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725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ROUND((SUM(BE84:BE117)),  2)</f>
        <v>0</v>
      </c>
      <c r="G33" s="39"/>
      <c r="H33" s="39"/>
      <c r="I33" s="149">
        <v>0.20999999999999999</v>
      </c>
      <c r="J33" s="148">
        <f>ROUND(((SUM(BE84:BE117))*I33),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ROUND((SUM(BF84:BF117)),  2)</f>
        <v>0</v>
      </c>
      <c r="G34" s="39"/>
      <c r="H34" s="39"/>
      <c r="I34" s="149">
        <v>0.12</v>
      </c>
      <c r="J34" s="148">
        <f>ROUND(((SUM(BF84:BF117))*I34),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ROUND((SUM(BG84:BG117)),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ROUND((SUM(BH84:BH117)),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ROUND((SUM(BI84:BI117)),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povrchu ulic Vysokovská a Jeřická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ON -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1. 5. 2025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TMI Building s.r.o., Kakosova 1189/8, Praha 5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726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727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728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729</v>
      </c>
      <c r="E63" s="175"/>
      <c r="F63" s="175"/>
      <c r="G63" s="175"/>
      <c r="H63" s="175"/>
      <c r="I63" s="175"/>
      <c r="J63" s="176">
        <f>J107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730</v>
      </c>
      <c r="E64" s="175"/>
      <c r="F64" s="175"/>
      <c r="G64" s="175"/>
      <c r="H64" s="175"/>
      <c r="I64" s="175"/>
      <c r="J64" s="176">
        <f>J115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Oprava povrchu ulic Vysokovská a Jeřická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ON -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MČ Praha 20</v>
      </c>
      <c r="G78" s="41"/>
      <c r="H78" s="41"/>
      <c r="I78" s="33" t="s">
        <v>23</v>
      </c>
      <c r="J78" s="73" t="str">
        <f>IF(J12="","",J12)</f>
        <v>1. 5. 2025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TMI Building s.r.o., Kakosova 1189/8, Praha 5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110</v>
      </c>
      <c r="D83" s="181" t="s">
        <v>58</v>
      </c>
      <c r="E83" s="181" t="s">
        <v>54</v>
      </c>
      <c r="F83" s="181" t="s">
        <v>55</v>
      </c>
      <c r="G83" s="181" t="s">
        <v>111</v>
      </c>
      <c r="H83" s="181" t="s">
        <v>112</v>
      </c>
      <c r="I83" s="181" t="s">
        <v>113</v>
      </c>
      <c r="J83" s="181" t="s">
        <v>98</v>
      </c>
      <c r="K83" s="182" t="s">
        <v>114</v>
      </c>
      <c r="L83" s="183"/>
      <c r="M83" s="93" t="s">
        <v>19</v>
      </c>
      <c r="N83" s="94" t="s">
        <v>43</v>
      </c>
      <c r="O83" s="94" t="s">
        <v>115</v>
      </c>
      <c r="P83" s="94" t="s">
        <v>116</v>
      </c>
      <c r="Q83" s="94" t="s">
        <v>117</v>
      </c>
      <c r="R83" s="94" t="s">
        <v>118</v>
      </c>
      <c r="S83" s="94" t="s">
        <v>119</v>
      </c>
      <c r="T83" s="95" t="s">
        <v>120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90</v>
      </c>
      <c r="F85" s="192" t="s">
        <v>91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P86+P101+P107+P115</f>
        <v>0</v>
      </c>
      <c r="Q85" s="197"/>
      <c r="R85" s="198">
        <f>R86+R101+R107+R115</f>
        <v>0</v>
      </c>
      <c r="S85" s="197"/>
      <c r="T85" s="199">
        <f>T86+T101+T107+T115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154</v>
      </c>
      <c r="AT85" s="201" t="s">
        <v>72</v>
      </c>
      <c r="AU85" s="201" t="s">
        <v>73</v>
      </c>
      <c r="AY85" s="200" t="s">
        <v>124</v>
      </c>
      <c r="BK85" s="202">
        <f>BK86+BK101+BK107+BK115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731</v>
      </c>
      <c r="F86" s="203" t="s">
        <v>732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SUM(P87:P100)</f>
        <v>0</v>
      </c>
      <c r="Q86" s="197"/>
      <c r="R86" s="198">
        <f>SUM(R87:R100)</f>
        <v>0</v>
      </c>
      <c r="S86" s="197"/>
      <c r="T86" s="199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154</v>
      </c>
      <c r="AT86" s="201" t="s">
        <v>72</v>
      </c>
      <c r="AU86" s="201" t="s">
        <v>81</v>
      </c>
      <c r="AY86" s="200" t="s">
        <v>124</v>
      </c>
      <c r="BK86" s="202">
        <f>SUM(BK87:BK100)</f>
        <v>0</v>
      </c>
    </row>
    <row r="87" s="2" customFormat="1" ht="16.5" customHeight="1">
      <c r="A87" s="39"/>
      <c r="B87" s="40"/>
      <c r="C87" s="205" t="s">
        <v>81</v>
      </c>
      <c r="D87" s="205" t="s">
        <v>126</v>
      </c>
      <c r="E87" s="206" t="s">
        <v>733</v>
      </c>
      <c r="F87" s="207" t="s">
        <v>734</v>
      </c>
      <c r="G87" s="208" t="s">
        <v>322</v>
      </c>
      <c r="H87" s="209">
        <v>1</v>
      </c>
      <c r="I87" s="210"/>
      <c r="J87" s="211">
        <f>ROUND(I87*H87,2)</f>
        <v>0</v>
      </c>
      <c r="K87" s="207" t="s">
        <v>130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735</v>
      </c>
      <c r="AT87" s="216" t="s">
        <v>126</v>
      </c>
      <c r="AU87" s="216" t="s">
        <v>83</v>
      </c>
      <c r="AY87" s="18" t="s">
        <v>124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735</v>
      </c>
      <c r="BM87" s="216" t="s">
        <v>736</v>
      </c>
    </row>
    <row r="88" s="2" customFormat="1">
      <c r="A88" s="39"/>
      <c r="B88" s="40"/>
      <c r="C88" s="41"/>
      <c r="D88" s="218" t="s">
        <v>133</v>
      </c>
      <c r="E88" s="41"/>
      <c r="F88" s="219" t="s">
        <v>737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133</v>
      </c>
      <c r="AU88" s="18" t="s">
        <v>83</v>
      </c>
    </row>
    <row r="89" s="2" customFormat="1" ht="16.5" customHeight="1">
      <c r="A89" s="39"/>
      <c r="B89" s="40"/>
      <c r="C89" s="205" t="s">
        <v>83</v>
      </c>
      <c r="D89" s="205" t="s">
        <v>126</v>
      </c>
      <c r="E89" s="206" t="s">
        <v>738</v>
      </c>
      <c r="F89" s="207" t="s">
        <v>739</v>
      </c>
      <c r="G89" s="208" t="s">
        <v>322</v>
      </c>
      <c r="H89" s="209">
        <v>1</v>
      </c>
      <c r="I89" s="210"/>
      <c r="J89" s="211">
        <f>ROUND(I89*H89,2)</f>
        <v>0</v>
      </c>
      <c r="K89" s="207" t="s">
        <v>130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735</v>
      </c>
      <c r="AT89" s="216" t="s">
        <v>126</v>
      </c>
      <c r="AU89" s="216" t="s">
        <v>83</v>
      </c>
      <c r="AY89" s="18" t="s">
        <v>124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735</v>
      </c>
      <c r="BM89" s="216" t="s">
        <v>740</v>
      </c>
    </row>
    <row r="90" s="2" customFormat="1">
      <c r="A90" s="39"/>
      <c r="B90" s="40"/>
      <c r="C90" s="41"/>
      <c r="D90" s="218" t="s">
        <v>133</v>
      </c>
      <c r="E90" s="41"/>
      <c r="F90" s="219" t="s">
        <v>741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133</v>
      </c>
      <c r="AU90" s="18" t="s">
        <v>83</v>
      </c>
    </row>
    <row r="91" s="2" customFormat="1" ht="16.5" customHeight="1">
      <c r="A91" s="39"/>
      <c r="B91" s="40"/>
      <c r="C91" s="205" t="s">
        <v>143</v>
      </c>
      <c r="D91" s="205" t="s">
        <v>126</v>
      </c>
      <c r="E91" s="206" t="s">
        <v>742</v>
      </c>
      <c r="F91" s="207" t="s">
        <v>743</v>
      </c>
      <c r="G91" s="208" t="s">
        <v>322</v>
      </c>
      <c r="H91" s="209">
        <v>1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735</v>
      </c>
      <c r="AT91" s="216" t="s">
        <v>126</v>
      </c>
      <c r="AU91" s="216" t="s">
        <v>83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735</v>
      </c>
      <c r="BM91" s="216" t="s">
        <v>744</v>
      </c>
    </row>
    <row r="92" s="2" customFormat="1">
      <c r="A92" s="39"/>
      <c r="B92" s="40"/>
      <c r="C92" s="41"/>
      <c r="D92" s="218" t="s">
        <v>133</v>
      </c>
      <c r="E92" s="41"/>
      <c r="F92" s="219" t="s">
        <v>745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83</v>
      </c>
    </row>
    <row r="93" s="2" customFormat="1" ht="16.5" customHeight="1">
      <c r="A93" s="39"/>
      <c r="B93" s="40"/>
      <c r="C93" s="205" t="s">
        <v>131</v>
      </c>
      <c r="D93" s="205" t="s">
        <v>126</v>
      </c>
      <c r="E93" s="206" t="s">
        <v>746</v>
      </c>
      <c r="F93" s="207" t="s">
        <v>747</v>
      </c>
      <c r="G93" s="208" t="s">
        <v>322</v>
      </c>
      <c r="H93" s="209">
        <v>1</v>
      </c>
      <c r="I93" s="210"/>
      <c r="J93" s="211">
        <f>ROUND(I93*H93,2)</f>
        <v>0</v>
      </c>
      <c r="K93" s="207" t="s">
        <v>130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735</v>
      </c>
      <c r="AT93" s="216" t="s">
        <v>126</v>
      </c>
      <c r="AU93" s="216" t="s">
        <v>83</v>
      </c>
      <c r="AY93" s="18" t="s">
        <v>124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735</v>
      </c>
      <c r="BM93" s="216" t="s">
        <v>748</v>
      </c>
    </row>
    <row r="94" s="2" customFormat="1">
      <c r="A94" s="39"/>
      <c r="B94" s="40"/>
      <c r="C94" s="41"/>
      <c r="D94" s="218" t="s">
        <v>133</v>
      </c>
      <c r="E94" s="41"/>
      <c r="F94" s="219" t="s">
        <v>749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83</v>
      </c>
    </row>
    <row r="95" s="2" customFormat="1" ht="16.5" customHeight="1">
      <c r="A95" s="39"/>
      <c r="B95" s="40"/>
      <c r="C95" s="205" t="s">
        <v>154</v>
      </c>
      <c r="D95" s="205" t="s">
        <v>126</v>
      </c>
      <c r="E95" s="206" t="s">
        <v>750</v>
      </c>
      <c r="F95" s="207" t="s">
        <v>751</v>
      </c>
      <c r="G95" s="208" t="s">
        <v>322</v>
      </c>
      <c r="H95" s="209">
        <v>1</v>
      </c>
      <c r="I95" s="210"/>
      <c r="J95" s="211">
        <f>ROUND(I95*H95,2)</f>
        <v>0</v>
      </c>
      <c r="K95" s="207" t="s">
        <v>130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735</v>
      </c>
      <c r="AT95" s="216" t="s">
        <v>126</v>
      </c>
      <c r="AU95" s="216" t="s">
        <v>83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735</v>
      </c>
      <c r="BM95" s="216" t="s">
        <v>752</v>
      </c>
    </row>
    <row r="96" s="2" customFormat="1">
      <c r="A96" s="39"/>
      <c r="B96" s="40"/>
      <c r="C96" s="41"/>
      <c r="D96" s="218" t="s">
        <v>133</v>
      </c>
      <c r="E96" s="41"/>
      <c r="F96" s="219" t="s">
        <v>753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83</v>
      </c>
    </row>
    <row r="97" s="2" customFormat="1" ht="16.5" customHeight="1">
      <c r="A97" s="39"/>
      <c r="B97" s="40"/>
      <c r="C97" s="205" t="s">
        <v>160</v>
      </c>
      <c r="D97" s="205" t="s">
        <v>126</v>
      </c>
      <c r="E97" s="206" t="s">
        <v>754</v>
      </c>
      <c r="F97" s="207" t="s">
        <v>755</v>
      </c>
      <c r="G97" s="208" t="s">
        <v>322</v>
      </c>
      <c r="H97" s="209">
        <v>1</v>
      </c>
      <c r="I97" s="210"/>
      <c r="J97" s="211">
        <f>ROUND(I97*H97,2)</f>
        <v>0</v>
      </c>
      <c r="K97" s="207" t="s">
        <v>130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735</v>
      </c>
      <c r="AT97" s="216" t="s">
        <v>126</v>
      </c>
      <c r="AU97" s="216" t="s">
        <v>83</v>
      </c>
      <c r="AY97" s="18" t="s">
        <v>124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735</v>
      </c>
      <c r="BM97" s="216" t="s">
        <v>756</v>
      </c>
    </row>
    <row r="98" s="2" customFormat="1">
      <c r="A98" s="39"/>
      <c r="B98" s="40"/>
      <c r="C98" s="41"/>
      <c r="D98" s="218" t="s">
        <v>133</v>
      </c>
      <c r="E98" s="41"/>
      <c r="F98" s="219" t="s">
        <v>757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83</v>
      </c>
    </row>
    <row r="99" s="2" customFormat="1" ht="16.5" customHeight="1">
      <c r="A99" s="39"/>
      <c r="B99" s="40"/>
      <c r="C99" s="205" t="s">
        <v>166</v>
      </c>
      <c r="D99" s="205" t="s">
        <v>126</v>
      </c>
      <c r="E99" s="206" t="s">
        <v>758</v>
      </c>
      <c r="F99" s="207" t="s">
        <v>759</v>
      </c>
      <c r="G99" s="208" t="s">
        <v>322</v>
      </c>
      <c r="H99" s="209">
        <v>1</v>
      </c>
      <c r="I99" s="210"/>
      <c r="J99" s="211">
        <f>ROUND(I99*H99,2)</f>
        <v>0</v>
      </c>
      <c r="K99" s="207" t="s">
        <v>130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735</v>
      </c>
      <c r="AT99" s="216" t="s">
        <v>126</v>
      </c>
      <c r="AU99" s="216" t="s">
        <v>83</v>
      </c>
      <c r="AY99" s="18" t="s">
        <v>124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735</v>
      </c>
      <c r="BM99" s="216" t="s">
        <v>760</v>
      </c>
    </row>
    <row r="100" s="2" customFormat="1">
      <c r="A100" s="39"/>
      <c r="B100" s="40"/>
      <c r="C100" s="41"/>
      <c r="D100" s="218" t="s">
        <v>133</v>
      </c>
      <c r="E100" s="41"/>
      <c r="F100" s="219" t="s">
        <v>761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83</v>
      </c>
    </row>
    <row r="101" s="12" customFormat="1" ht="22.8" customHeight="1">
      <c r="A101" s="12"/>
      <c r="B101" s="189"/>
      <c r="C101" s="190"/>
      <c r="D101" s="191" t="s">
        <v>72</v>
      </c>
      <c r="E101" s="203" t="s">
        <v>762</v>
      </c>
      <c r="F101" s="203" t="s">
        <v>763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SUM(P102:P106)</f>
        <v>0</v>
      </c>
      <c r="Q101" s="197"/>
      <c r="R101" s="198">
        <f>SUM(R102:R106)</f>
        <v>0</v>
      </c>
      <c r="S101" s="197"/>
      <c r="T101" s="199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154</v>
      </c>
      <c r="AT101" s="201" t="s">
        <v>72</v>
      </c>
      <c r="AU101" s="201" t="s">
        <v>81</v>
      </c>
      <c r="AY101" s="200" t="s">
        <v>124</v>
      </c>
      <c r="BK101" s="202">
        <f>SUM(BK102:BK106)</f>
        <v>0</v>
      </c>
    </row>
    <row r="102" s="2" customFormat="1" ht="16.5" customHeight="1">
      <c r="A102" s="39"/>
      <c r="B102" s="40"/>
      <c r="C102" s="205" t="s">
        <v>172</v>
      </c>
      <c r="D102" s="205" t="s">
        <v>126</v>
      </c>
      <c r="E102" s="206" t="s">
        <v>764</v>
      </c>
      <c r="F102" s="207" t="s">
        <v>765</v>
      </c>
      <c r="G102" s="208" t="s">
        <v>322</v>
      </c>
      <c r="H102" s="209">
        <v>1</v>
      </c>
      <c r="I102" s="210"/>
      <c r="J102" s="211">
        <f>ROUND(I102*H102,2)</f>
        <v>0</v>
      </c>
      <c r="K102" s="207" t="s">
        <v>130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735</v>
      </c>
      <c r="AT102" s="216" t="s">
        <v>126</v>
      </c>
      <c r="AU102" s="216" t="s">
        <v>83</v>
      </c>
      <c r="AY102" s="18" t="s">
        <v>124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735</v>
      </c>
      <c r="BM102" s="216" t="s">
        <v>766</v>
      </c>
    </row>
    <row r="103" s="2" customFormat="1">
      <c r="A103" s="39"/>
      <c r="B103" s="40"/>
      <c r="C103" s="41"/>
      <c r="D103" s="218" t="s">
        <v>133</v>
      </c>
      <c r="E103" s="41"/>
      <c r="F103" s="219" t="s">
        <v>767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83</v>
      </c>
    </row>
    <row r="104" s="2" customFormat="1">
      <c r="A104" s="39"/>
      <c r="B104" s="40"/>
      <c r="C104" s="41"/>
      <c r="D104" s="225" t="s">
        <v>768</v>
      </c>
      <c r="E104" s="41"/>
      <c r="F104" s="259" t="s">
        <v>769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768</v>
      </c>
      <c r="AU104" s="18" t="s">
        <v>83</v>
      </c>
    </row>
    <row r="105" s="2" customFormat="1" ht="16.5" customHeight="1">
      <c r="A105" s="39"/>
      <c r="B105" s="40"/>
      <c r="C105" s="205" t="s">
        <v>179</v>
      </c>
      <c r="D105" s="205" t="s">
        <v>126</v>
      </c>
      <c r="E105" s="206" t="s">
        <v>770</v>
      </c>
      <c r="F105" s="207" t="s">
        <v>771</v>
      </c>
      <c r="G105" s="208" t="s">
        <v>322</v>
      </c>
      <c r="H105" s="209">
        <v>2</v>
      </c>
      <c r="I105" s="210"/>
      <c r="J105" s="211">
        <f>ROUND(I105*H105,2)</f>
        <v>0</v>
      </c>
      <c r="K105" s="207" t="s">
        <v>130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735</v>
      </c>
      <c r="AT105" s="216" t="s">
        <v>126</v>
      </c>
      <c r="AU105" s="216" t="s">
        <v>83</v>
      </c>
      <c r="AY105" s="18" t="s">
        <v>124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735</v>
      </c>
      <c r="BM105" s="216" t="s">
        <v>772</v>
      </c>
    </row>
    <row r="106" s="2" customFormat="1">
      <c r="A106" s="39"/>
      <c r="B106" s="40"/>
      <c r="C106" s="41"/>
      <c r="D106" s="218" t="s">
        <v>133</v>
      </c>
      <c r="E106" s="41"/>
      <c r="F106" s="219" t="s">
        <v>773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133</v>
      </c>
      <c r="AU106" s="18" t="s">
        <v>83</v>
      </c>
    </row>
    <row r="107" s="12" customFormat="1" ht="22.8" customHeight="1">
      <c r="A107" s="12"/>
      <c r="B107" s="189"/>
      <c r="C107" s="190"/>
      <c r="D107" s="191" t="s">
        <v>72</v>
      </c>
      <c r="E107" s="203" t="s">
        <v>774</v>
      </c>
      <c r="F107" s="203" t="s">
        <v>775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SUM(P108:P114)</f>
        <v>0</v>
      </c>
      <c r="Q107" s="197"/>
      <c r="R107" s="198">
        <f>SUM(R108:R114)</f>
        <v>0</v>
      </c>
      <c r="S107" s="197"/>
      <c r="T107" s="199">
        <f>SUM(T108:T114)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154</v>
      </c>
      <c r="AT107" s="201" t="s">
        <v>72</v>
      </c>
      <c r="AU107" s="201" t="s">
        <v>81</v>
      </c>
      <c r="AY107" s="200" t="s">
        <v>124</v>
      </c>
      <c r="BK107" s="202">
        <f>SUM(BK108:BK114)</f>
        <v>0</v>
      </c>
    </row>
    <row r="108" s="2" customFormat="1" ht="16.5" customHeight="1">
      <c r="A108" s="39"/>
      <c r="B108" s="40"/>
      <c r="C108" s="205" t="s">
        <v>185</v>
      </c>
      <c r="D108" s="205" t="s">
        <v>126</v>
      </c>
      <c r="E108" s="206" t="s">
        <v>776</v>
      </c>
      <c r="F108" s="207" t="s">
        <v>777</v>
      </c>
      <c r="G108" s="208" t="s">
        <v>322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131</v>
      </c>
      <c r="AT108" s="216" t="s">
        <v>126</v>
      </c>
      <c r="AU108" s="216" t="s">
        <v>83</v>
      </c>
      <c r="AY108" s="18" t="s">
        <v>124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131</v>
      </c>
      <c r="BM108" s="216" t="s">
        <v>778</v>
      </c>
    </row>
    <row r="109" s="13" customFormat="1">
      <c r="A109" s="13"/>
      <c r="B109" s="223"/>
      <c r="C109" s="224"/>
      <c r="D109" s="225" t="s">
        <v>135</v>
      </c>
      <c r="E109" s="226" t="s">
        <v>19</v>
      </c>
      <c r="F109" s="227" t="s">
        <v>779</v>
      </c>
      <c r="G109" s="224"/>
      <c r="H109" s="228">
        <v>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83</v>
      </c>
      <c r="AV109" s="13" t="s">
        <v>83</v>
      </c>
      <c r="AW109" s="13" t="s">
        <v>32</v>
      </c>
      <c r="AX109" s="13" t="s">
        <v>73</v>
      </c>
      <c r="AY109" s="234" t="s">
        <v>124</v>
      </c>
    </row>
    <row r="110" s="14" customFormat="1">
      <c r="A110" s="14"/>
      <c r="B110" s="235"/>
      <c r="C110" s="236"/>
      <c r="D110" s="225" t="s">
        <v>135</v>
      </c>
      <c r="E110" s="237" t="s">
        <v>19</v>
      </c>
      <c r="F110" s="238" t="s">
        <v>137</v>
      </c>
      <c r="G110" s="236"/>
      <c r="H110" s="239">
        <v>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135</v>
      </c>
      <c r="AU110" s="245" t="s">
        <v>83</v>
      </c>
      <c r="AV110" s="14" t="s">
        <v>131</v>
      </c>
      <c r="AW110" s="14" t="s">
        <v>32</v>
      </c>
      <c r="AX110" s="14" t="s">
        <v>81</v>
      </c>
      <c r="AY110" s="245" t="s">
        <v>124</v>
      </c>
    </row>
    <row r="111" s="2" customFormat="1" ht="16.5" customHeight="1">
      <c r="A111" s="39"/>
      <c r="B111" s="40"/>
      <c r="C111" s="205" t="s">
        <v>192</v>
      </c>
      <c r="D111" s="205" t="s">
        <v>126</v>
      </c>
      <c r="E111" s="206" t="s">
        <v>780</v>
      </c>
      <c r="F111" s="207" t="s">
        <v>781</v>
      </c>
      <c r="G111" s="208" t="s">
        <v>322</v>
      </c>
      <c r="H111" s="209">
        <v>1</v>
      </c>
      <c r="I111" s="210"/>
      <c r="J111" s="211">
        <f>ROUND(I111*H111,2)</f>
        <v>0</v>
      </c>
      <c r="K111" s="207" t="s">
        <v>130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735</v>
      </c>
      <c r="AT111" s="216" t="s">
        <v>126</v>
      </c>
      <c r="AU111" s="216" t="s">
        <v>83</v>
      </c>
      <c r="AY111" s="18" t="s">
        <v>124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735</v>
      </c>
      <c r="BM111" s="216" t="s">
        <v>782</v>
      </c>
    </row>
    <row r="112" s="2" customFormat="1">
      <c r="A112" s="39"/>
      <c r="B112" s="40"/>
      <c r="C112" s="41"/>
      <c r="D112" s="218" t="s">
        <v>133</v>
      </c>
      <c r="E112" s="41"/>
      <c r="F112" s="219" t="s">
        <v>783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133</v>
      </c>
      <c r="AU112" s="18" t="s">
        <v>83</v>
      </c>
    </row>
    <row r="113" s="2" customFormat="1" ht="16.5" customHeight="1">
      <c r="A113" s="39"/>
      <c r="B113" s="40"/>
      <c r="C113" s="205" t="s">
        <v>8</v>
      </c>
      <c r="D113" s="205" t="s">
        <v>126</v>
      </c>
      <c r="E113" s="206" t="s">
        <v>784</v>
      </c>
      <c r="F113" s="207" t="s">
        <v>785</v>
      </c>
      <c r="G113" s="208" t="s">
        <v>322</v>
      </c>
      <c r="H113" s="209">
        <v>1</v>
      </c>
      <c r="I113" s="210"/>
      <c r="J113" s="211">
        <f>ROUND(I113*H113,2)</f>
        <v>0</v>
      </c>
      <c r="K113" s="207" t="s">
        <v>130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735</v>
      </c>
      <c r="AT113" s="216" t="s">
        <v>126</v>
      </c>
      <c r="AU113" s="216" t="s">
        <v>83</v>
      </c>
      <c r="AY113" s="18" t="s">
        <v>124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735</v>
      </c>
      <c r="BM113" s="216" t="s">
        <v>786</v>
      </c>
    </row>
    <row r="114" s="2" customFormat="1">
      <c r="A114" s="39"/>
      <c r="B114" s="40"/>
      <c r="C114" s="41"/>
      <c r="D114" s="218" t="s">
        <v>133</v>
      </c>
      <c r="E114" s="41"/>
      <c r="F114" s="219" t="s">
        <v>787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133</v>
      </c>
      <c r="AU114" s="18" t="s">
        <v>83</v>
      </c>
    </row>
    <row r="115" s="12" customFormat="1" ht="22.8" customHeight="1">
      <c r="A115" s="12"/>
      <c r="B115" s="189"/>
      <c r="C115" s="190"/>
      <c r="D115" s="191" t="s">
        <v>72</v>
      </c>
      <c r="E115" s="203" t="s">
        <v>788</v>
      </c>
      <c r="F115" s="203" t="s">
        <v>88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SUM(P116:P117)</f>
        <v>0</v>
      </c>
      <c r="Q115" s="197"/>
      <c r="R115" s="198">
        <f>SUM(R116:R117)</f>
        <v>0</v>
      </c>
      <c r="S115" s="197"/>
      <c r="T115" s="199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154</v>
      </c>
      <c r="AT115" s="201" t="s">
        <v>72</v>
      </c>
      <c r="AU115" s="201" t="s">
        <v>81</v>
      </c>
      <c r="AY115" s="200" t="s">
        <v>124</v>
      </c>
      <c r="BK115" s="202">
        <f>SUM(BK116:BK117)</f>
        <v>0</v>
      </c>
    </row>
    <row r="116" s="2" customFormat="1" ht="16.5" customHeight="1">
      <c r="A116" s="39"/>
      <c r="B116" s="40"/>
      <c r="C116" s="205" t="s">
        <v>204</v>
      </c>
      <c r="D116" s="205" t="s">
        <v>126</v>
      </c>
      <c r="E116" s="206" t="s">
        <v>789</v>
      </c>
      <c r="F116" s="207" t="s">
        <v>88</v>
      </c>
      <c r="G116" s="208" t="s">
        <v>322</v>
      </c>
      <c r="H116" s="209">
        <v>1</v>
      </c>
      <c r="I116" s="210"/>
      <c r="J116" s="211">
        <f>ROUND(I116*H116,2)</f>
        <v>0</v>
      </c>
      <c r="K116" s="207" t="s">
        <v>130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735</v>
      </c>
      <c r="AT116" s="216" t="s">
        <v>126</v>
      </c>
      <c r="AU116" s="216" t="s">
        <v>83</v>
      </c>
      <c r="AY116" s="18" t="s">
        <v>124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735</v>
      </c>
      <c r="BM116" s="216" t="s">
        <v>790</v>
      </c>
    </row>
    <row r="117" s="2" customFormat="1">
      <c r="A117" s="39"/>
      <c r="B117" s="40"/>
      <c r="C117" s="41"/>
      <c r="D117" s="218" t="s">
        <v>133</v>
      </c>
      <c r="E117" s="41"/>
      <c r="F117" s="219" t="s">
        <v>791</v>
      </c>
      <c r="G117" s="41"/>
      <c r="H117" s="41"/>
      <c r="I117" s="220"/>
      <c r="J117" s="41"/>
      <c r="K117" s="41"/>
      <c r="L117" s="45"/>
      <c r="M117" s="260"/>
      <c r="N117" s="261"/>
      <c r="O117" s="262"/>
      <c r="P117" s="262"/>
      <c r="Q117" s="262"/>
      <c r="R117" s="262"/>
      <c r="S117" s="262"/>
      <c r="T117" s="263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133</v>
      </c>
      <c r="AU117" s="18" t="s">
        <v>83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eEIBFMjnCOwlZC1AiurTLqk0qDDZhRXpQ0zjx3hA3ypk4t2ZQiyuJ4FVKHQj6/jDZc/Wj4a+eNtwCutI1o/Cqg==" hashValue="So04617BJFOULtrzIVkCm6Q2h8BZo9V/VrwE52HBcX2+hfL+RTbvkjuDZDWJmypPnXhht9dJRRdWi9LTCyskNg==" algorithmName="SHA-512" password="CC35"/>
  <autoFilter ref="C83:K11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203000"/>
    <hyperlink ref="F90" r:id="rId2" display="https://podminky.urs.cz/item/CS_URS_2025_01/012303000"/>
    <hyperlink ref="F92" r:id="rId3" display="https://podminky.urs.cz/item/CS_URS_2025_01/012403000"/>
    <hyperlink ref="F94" r:id="rId4" display="https://podminky.urs.cz/item/CS_URS_2025_01/013203000"/>
    <hyperlink ref="F96" r:id="rId5" display="https://podminky.urs.cz/item/CS_URS_2025_01/013254000"/>
    <hyperlink ref="F98" r:id="rId6" display="https://podminky.urs.cz/item/CS_URS_2025_01/013274000"/>
    <hyperlink ref="F100" r:id="rId7" display="https://podminky.urs.cz/item/CS_URS_2025_01/013284000"/>
    <hyperlink ref="F103" r:id="rId8" display="https://podminky.urs.cz/item/CS_URS_2025_01/034303000"/>
    <hyperlink ref="F106" r:id="rId9" display="https://podminky.urs.cz/item/CS_URS_2025_01/034503000"/>
    <hyperlink ref="F112" r:id="rId10" display="https://podminky.urs.cz/item/CS_URS_2025_01/045203000"/>
    <hyperlink ref="F114" r:id="rId11" display="https://podminky.urs.cz/item/CS_URS_2025_01/045303000"/>
    <hyperlink ref="F117" r:id="rId12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povrchu ulic Vysokovská a Jeřická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726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ROUND((SUM(BE83:BE94)),  2)</f>
        <v>0</v>
      </c>
      <c r="G33" s="39"/>
      <c r="H33" s="39"/>
      <c r="I33" s="149">
        <v>0.20999999999999999</v>
      </c>
      <c r="J33" s="148">
        <f>ROUND(((SUM(BE83:BE94))*I33),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ROUND((SUM(BF83:BF94)),  2)</f>
        <v>0</v>
      </c>
      <c r="G34" s="39"/>
      <c r="H34" s="39"/>
      <c r="I34" s="149">
        <v>0.12</v>
      </c>
      <c r="J34" s="148">
        <f>ROUND(((SUM(BF83:BF94))*I34),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ROUND((SUM(BG83:BG94)),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ROUND((SUM(BH83:BH94)),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ROUND((SUM(BI83:BI94)),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povrchu ulic Vysokovská a Jeřická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1. 5. 2025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TMI Building s.r.o., Kakosova 1189/8, Praha 5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726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728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792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793</v>
      </c>
      <c r="E63" s="175"/>
      <c r="F63" s="175"/>
      <c r="G63" s="175"/>
      <c r="H63" s="175"/>
      <c r="I63" s="175"/>
      <c r="J63" s="176">
        <f>J92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povrchu ulic Vysokovská a Jeřická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MČ Praha 20</v>
      </c>
      <c r="G77" s="41"/>
      <c r="H77" s="41"/>
      <c r="I77" s="33" t="s">
        <v>23</v>
      </c>
      <c r="J77" s="73" t="str">
        <f>IF(J12="","",J12)</f>
        <v>1. 5. 2025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>TMI Building s.r.o., Kakosova 1189/8, Praha 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58</v>
      </c>
      <c r="E82" s="181" t="s">
        <v>54</v>
      </c>
      <c r="F82" s="181" t="s">
        <v>55</v>
      </c>
      <c r="G82" s="181" t="s">
        <v>111</v>
      </c>
      <c r="H82" s="181" t="s">
        <v>112</v>
      </c>
      <c r="I82" s="181" t="s">
        <v>113</v>
      </c>
      <c r="J82" s="181" t="s">
        <v>98</v>
      </c>
      <c r="K82" s="182" t="s">
        <v>114</v>
      </c>
      <c r="L82" s="183"/>
      <c r="M82" s="93" t="s">
        <v>19</v>
      </c>
      <c r="N82" s="94" t="s">
        <v>43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90</v>
      </c>
      <c r="F84" s="192" t="s">
        <v>91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P85+P89+P92</f>
        <v>0</v>
      </c>
      <c r="Q84" s="197"/>
      <c r="R84" s="198">
        <f>R85+R89+R92</f>
        <v>0</v>
      </c>
      <c r="S84" s="197"/>
      <c r="T84" s="199">
        <f>T85+T89+T92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154</v>
      </c>
      <c r="AT84" s="201" t="s">
        <v>72</v>
      </c>
      <c r="AU84" s="201" t="s">
        <v>73</v>
      </c>
      <c r="AY84" s="200" t="s">
        <v>124</v>
      </c>
      <c r="BK84" s="202">
        <f>BK85+BK89+BK92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762</v>
      </c>
      <c r="F85" s="203" t="s">
        <v>763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SUM(P86:P88)</f>
        <v>0</v>
      </c>
      <c r="Q85" s="197"/>
      <c r="R85" s="198">
        <f>SUM(R86:R88)</f>
        <v>0</v>
      </c>
      <c r="S85" s="197"/>
      <c r="T85" s="199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154</v>
      </c>
      <c r="AT85" s="201" t="s">
        <v>72</v>
      </c>
      <c r="AU85" s="201" t="s">
        <v>81</v>
      </c>
      <c r="AY85" s="200" t="s">
        <v>124</v>
      </c>
      <c r="BK85" s="202">
        <f>SUM(BK86:BK88)</f>
        <v>0</v>
      </c>
    </row>
    <row r="86" s="2" customFormat="1" ht="16.5" customHeight="1">
      <c r="A86" s="39"/>
      <c r="B86" s="40"/>
      <c r="C86" s="205" t="s">
        <v>81</v>
      </c>
      <c r="D86" s="205" t="s">
        <v>126</v>
      </c>
      <c r="E86" s="206" t="s">
        <v>794</v>
      </c>
      <c r="F86" s="207" t="s">
        <v>763</v>
      </c>
      <c r="G86" s="208" t="s">
        <v>795</v>
      </c>
      <c r="H86" s="264"/>
      <c r="I86" s="210"/>
      <c r="J86" s="211">
        <f>ROUND(I86*H86,2)</f>
        <v>0</v>
      </c>
      <c r="K86" s="207" t="s">
        <v>130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735</v>
      </c>
      <c r="AT86" s="216" t="s">
        <v>126</v>
      </c>
      <c r="AU86" s="216" t="s">
        <v>83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735</v>
      </c>
      <c r="BM86" s="216" t="s">
        <v>796</v>
      </c>
    </row>
    <row r="87" s="2" customFormat="1">
      <c r="A87" s="39"/>
      <c r="B87" s="40"/>
      <c r="C87" s="41"/>
      <c r="D87" s="218" t="s">
        <v>133</v>
      </c>
      <c r="E87" s="41"/>
      <c r="F87" s="219" t="s">
        <v>797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83</v>
      </c>
    </row>
    <row r="88" s="2" customFormat="1">
      <c r="A88" s="39"/>
      <c r="B88" s="40"/>
      <c r="C88" s="41"/>
      <c r="D88" s="225" t="s">
        <v>768</v>
      </c>
      <c r="E88" s="41"/>
      <c r="F88" s="259" t="s">
        <v>798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768</v>
      </c>
      <c r="AU88" s="18" t="s">
        <v>83</v>
      </c>
    </row>
    <row r="89" s="12" customFormat="1" ht="22.8" customHeight="1">
      <c r="A89" s="12"/>
      <c r="B89" s="189"/>
      <c r="C89" s="190"/>
      <c r="D89" s="191" t="s">
        <v>72</v>
      </c>
      <c r="E89" s="203" t="s">
        <v>799</v>
      </c>
      <c r="F89" s="203" t="s">
        <v>800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154</v>
      </c>
      <c r="AT89" s="201" t="s">
        <v>72</v>
      </c>
      <c r="AU89" s="201" t="s">
        <v>81</v>
      </c>
      <c r="AY89" s="200" t="s">
        <v>124</v>
      </c>
      <c r="BK89" s="202">
        <f>SUM(BK90:BK91)</f>
        <v>0</v>
      </c>
    </row>
    <row r="90" s="2" customFormat="1" ht="16.5" customHeight="1">
      <c r="A90" s="39"/>
      <c r="B90" s="40"/>
      <c r="C90" s="205" t="s">
        <v>83</v>
      </c>
      <c r="D90" s="205" t="s">
        <v>126</v>
      </c>
      <c r="E90" s="206" t="s">
        <v>801</v>
      </c>
      <c r="F90" s="207" t="s">
        <v>800</v>
      </c>
      <c r="G90" s="208" t="s">
        <v>795</v>
      </c>
      <c r="H90" s="264"/>
      <c r="I90" s="210"/>
      <c r="J90" s="211">
        <f>ROUND(I90*H90,2)</f>
        <v>0</v>
      </c>
      <c r="K90" s="207" t="s">
        <v>130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735</v>
      </c>
      <c r="AT90" s="216" t="s">
        <v>126</v>
      </c>
      <c r="AU90" s="216" t="s">
        <v>83</v>
      </c>
      <c r="AY90" s="18" t="s">
        <v>124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735</v>
      </c>
      <c r="BM90" s="216" t="s">
        <v>802</v>
      </c>
    </row>
    <row r="91" s="2" customFormat="1">
      <c r="A91" s="39"/>
      <c r="B91" s="40"/>
      <c r="C91" s="41"/>
      <c r="D91" s="218" t="s">
        <v>133</v>
      </c>
      <c r="E91" s="41"/>
      <c r="F91" s="219" t="s">
        <v>803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83</v>
      </c>
    </row>
    <row r="92" s="12" customFormat="1" ht="22.8" customHeight="1">
      <c r="A92" s="12"/>
      <c r="B92" s="189"/>
      <c r="C92" s="190"/>
      <c r="D92" s="191" t="s">
        <v>72</v>
      </c>
      <c r="E92" s="203" t="s">
        <v>804</v>
      </c>
      <c r="F92" s="203" t="s">
        <v>805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SUM(P93:P94)</f>
        <v>0</v>
      </c>
      <c r="Q92" s="197"/>
      <c r="R92" s="198">
        <f>SUM(R93:R94)</f>
        <v>0</v>
      </c>
      <c r="S92" s="197"/>
      <c r="T92" s="199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154</v>
      </c>
      <c r="AT92" s="201" t="s">
        <v>72</v>
      </c>
      <c r="AU92" s="201" t="s">
        <v>81</v>
      </c>
      <c r="AY92" s="200" t="s">
        <v>124</v>
      </c>
      <c r="BK92" s="202">
        <f>SUM(BK93:BK94)</f>
        <v>0</v>
      </c>
    </row>
    <row r="93" s="2" customFormat="1" ht="16.5" customHeight="1">
      <c r="A93" s="39"/>
      <c r="B93" s="40"/>
      <c r="C93" s="205" t="s">
        <v>143</v>
      </c>
      <c r="D93" s="205" t="s">
        <v>126</v>
      </c>
      <c r="E93" s="206" t="s">
        <v>806</v>
      </c>
      <c r="F93" s="207" t="s">
        <v>805</v>
      </c>
      <c r="G93" s="208" t="s">
        <v>795</v>
      </c>
      <c r="H93" s="264"/>
      <c r="I93" s="210"/>
      <c r="J93" s="211">
        <f>ROUND(I93*H93,2)</f>
        <v>0</v>
      </c>
      <c r="K93" s="207" t="s">
        <v>130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735</v>
      </c>
      <c r="AT93" s="216" t="s">
        <v>126</v>
      </c>
      <c r="AU93" s="216" t="s">
        <v>83</v>
      </c>
      <c r="AY93" s="18" t="s">
        <v>124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735</v>
      </c>
      <c r="BM93" s="216" t="s">
        <v>807</v>
      </c>
    </row>
    <row r="94" s="2" customFormat="1">
      <c r="A94" s="39"/>
      <c r="B94" s="40"/>
      <c r="C94" s="41"/>
      <c r="D94" s="218" t="s">
        <v>133</v>
      </c>
      <c r="E94" s="41"/>
      <c r="F94" s="219" t="s">
        <v>808</v>
      </c>
      <c r="G94" s="41"/>
      <c r="H94" s="41"/>
      <c r="I94" s="220"/>
      <c r="J94" s="41"/>
      <c r="K94" s="41"/>
      <c r="L94" s="45"/>
      <c r="M94" s="260"/>
      <c r="N94" s="261"/>
      <c r="O94" s="262"/>
      <c r="P94" s="262"/>
      <c r="Q94" s="262"/>
      <c r="R94" s="262"/>
      <c r="S94" s="262"/>
      <c r="T94" s="263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83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4txCU89EX0nKdmarshKEhHMTW0LzvRYiqFGjhfL7XpJv2uQDOkYOYISH3UdH/md0BvdV7naEwN3lK/Au2PAxNQ==" hashValue="REQ4ozgwbm6t/QT9nqXIv/elermav/Iaekaq6wjpvvNC1ObM0mtTUVPqOerRiVlesgifNxyHpkawl4L+IsJMhw==" algorithmName="SHA-512" password="CC35"/>
  <autoFilter ref="C82:K9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30001000"/>
    <hyperlink ref="F91" r:id="rId2" display="https://podminky.urs.cz/item/CS_URS_2025_01/060001000"/>
    <hyperlink ref="F94" r:id="rId3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809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810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811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812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813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814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815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816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817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818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819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80</v>
      </c>
      <c r="F18" s="276" t="s">
        <v>820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821</v>
      </c>
      <c r="F19" s="276" t="s">
        <v>822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823</v>
      </c>
      <c r="F20" s="276" t="s">
        <v>824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825</v>
      </c>
      <c r="F21" s="276" t="s">
        <v>826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827</v>
      </c>
      <c r="F22" s="276" t="s">
        <v>828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829</v>
      </c>
      <c r="F23" s="276" t="s">
        <v>830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831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832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833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834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835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836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837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838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839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110</v>
      </c>
      <c r="F36" s="276"/>
      <c r="G36" s="276" t="s">
        <v>840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841</v>
      </c>
      <c r="F37" s="276"/>
      <c r="G37" s="276" t="s">
        <v>842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54</v>
      </c>
      <c r="F38" s="276"/>
      <c r="G38" s="276" t="s">
        <v>843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55</v>
      </c>
      <c r="F39" s="276"/>
      <c r="G39" s="276" t="s">
        <v>844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111</v>
      </c>
      <c r="F40" s="276"/>
      <c r="G40" s="276" t="s">
        <v>845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112</v>
      </c>
      <c r="F41" s="276"/>
      <c r="G41" s="276" t="s">
        <v>846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847</v>
      </c>
      <c r="F42" s="276"/>
      <c r="G42" s="276" t="s">
        <v>848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849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850</v>
      </c>
      <c r="F44" s="276"/>
      <c r="G44" s="276" t="s">
        <v>851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114</v>
      </c>
      <c r="F45" s="276"/>
      <c r="G45" s="276" t="s">
        <v>852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853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854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855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856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857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858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859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860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861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862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863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864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865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866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867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868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869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870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871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872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873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874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875</v>
      </c>
      <c r="D76" s="294"/>
      <c r="E76" s="294"/>
      <c r="F76" s="294" t="s">
        <v>876</v>
      </c>
      <c r="G76" s="295"/>
      <c r="H76" s="294" t="s">
        <v>55</v>
      </c>
      <c r="I76" s="294" t="s">
        <v>58</v>
      </c>
      <c r="J76" s="294" t="s">
        <v>877</v>
      </c>
      <c r="K76" s="293"/>
    </row>
    <row r="77" s="1" customFormat="1" ht="17.25" customHeight="1">
      <c r="B77" s="291"/>
      <c r="C77" s="296" t="s">
        <v>878</v>
      </c>
      <c r="D77" s="296"/>
      <c r="E77" s="296"/>
      <c r="F77" s="297" t="s">
        <v>879</v>
      </c>
      <c r="G77" s="298"/>
      <c r="H77" s="296"/>
      <c r="I77" s="296"/>
      <c r="J77" s="296" t="s">
        <v>880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54</v>
      </c>
      <c r="D79" s="301"/>
      <c r="E79" s="301"/>
      <c r="F79" s="302" t="s">
        <v>881</v>
      </c>
      <c r="G79" s="303"/>
      <c r="H79" s="279" t="s">
        <v>882</v>
      </c>
      <c r="I79" s="279" t="s">
        <v>883</v>
      </c>
      <c r="J79" s="279">
        <v>20</v>
      </c>
      <c r="K79" s="293"/>
    </row>
    <row r="80" s="1" customFormat="1" ht="15" customHeight="1">
      <c r="B80" s="291"/>
      <c r="C80" s="279" t="s">
        <v>884</v>
      </c>
      <c r="D80" s="279"/>
      <c r="E80" s="279"/>
      <c r="F80" s="302" t="s">
        <v>881</v>
      </c>
      <c r="G80" s="303"/>
      <c r="H80" s="279" t="s">
        <v>885</v>
      </c>
      <c r="I80" s="279" t="s">
        <v>883</v>
      </c>
      <c r="J80" s="279">
        <v>120</v>
      </c>
      <c r="K80" s="293"/>
    </row>
    <row r="81" s="1" customFormat="1" ht="15" customHeight="1">
      <c r="B81" s="304"/>
      <c r="C81" s="279" t="s">
        <v>886</v>
      </c>
      <c r="D81" s="279"/>
      <c r="E81" s="279"/>
      <c r="F81" s="302" t="s">
        <v>887</v>
      </c>
      <c r="G81" s="303"/>
      <c r="H81" s="279" t="s">
        <v>888</v>
      </c>
      <c r="I81" s="279" t="s">
        <v>883</v>
      </c>
      <c r="J81" s="279">
        <v>50</v>
      </c>
      <c r="K81" s="293"/>
    </row>
    <row r="82" s="1" customFormat="1" ht="15" customHeight="1">
      <c r="B82" s="304"/>
      <c r="C82" s="279" t="s">
        <v>889</v>
      </c>
      <c r="D82" s="279"/>
      <c r="E82" s="279"/>
      <c r="F82" s="302" t="s">
        <v>881</v>
      </c>
      <c r="G82" s="303"/>
      <c r="H82" s="279" t="s">
        <v>890</v>
      </c>
      <c r="I82" s="279" t="s">
        <v>891</v>
      </c>
      <c r="J82" s="279"/>
      <c r="K82" s="293"/>
    </row>
    <row r="83" s="1" customFormat="1" ht="15" customHeight="1">
      <c r="B83" s="304"/>
      <c r="C83" s="305" t="s">
        <v>892</v>
      </c>
      <c r="D83" s="305"/>
      <c r="E83" s="305"/>
      <c r="F83" s="306" t="s">
        <v>887</v>
      </c>
      <c r="G83" s="305"/>
      <c r="H83" s="305" t="s">
        <v>893</v>
      </c>
      <c r="I83" s="305" t="s">
        <v>883</v>
      </c>
      <c r="J83" s="305">
        <v>15</v>
      </c>
      <c r="K83" s="293"/>
    </row>
    <row r="84" s="1" customFormat="1" ht="15" customHeight="1">
      <c r="B84" s="304"/>
      <c r="C84" s="305" t="s">
        <v>894</v>
      </c>
      <c r="D84" s="305"/>
      <c r="E84" s="305"/>
      <c r="F84" s="306" t="s">
        <v>887</v>
      </c>
      <c r="G84" s="305"/>
      <c r="H84" s="305" t="s">
        <v>895</v>
      </c>
      <c r="I84" s="305" t="s">
        <v>883</v>
      </c>
      <c r="J84" s="305">
        <v>15</v>
      </c>
      <c r="K84" s="293"/>
    </row>
    <row r="85" s="1" customFormat="1" ht="15" customHeight="1">
      <c r="B85" s="304"/>
      <c r="C85" s="305" t="s">
        <v>896</v>
      </c>
      <c r="D85" s="305"/>
      <c r="E85" s="305"/>
      <c r="F85" s="306" t="s">
        <v>887</v>
      </c>
      <c r="G85" s="305"/>
      <c r="H85" s="305" t="s">
        <v>897</v>
      </c>
      <c r="I85" s="305" t="s">
        <v>883</v>
      </c>
      <c r="J85" s="305">
        <v>20</v>
      </c>
      <c r="K85" s="293"/>
    </row>
    <row r="86" s="1" customFormat="1" ht="15" customHeight="1">
      <c r="B86" s="304"/>
      <c r="C86" s="305" t="s">
        <v>898</v>
      </c>
      <c r="D86" s="305"/>
      <c r="E86" s="305"/>
      <c r="F86" s="306" t="s">
        <v>887</v>
      </c>
      <c r="G86" s="305"/>
      <c r="H86" s="305" t="s">
        <v>899</v>
      </c>
      <c r="I86" s="305" t="s">
        <v>883</v>
      </c>
      <c r="J86" s="305">
        <v>20</v>
      </c>
      <c r="K86" s="293"/>
    </row>
    <row r="87" s="1" customFormat="1" ht="15" customHeight="1">
      <c r="B87" s="304"/>
      <c r="C87" s="279" t="s">
        <v>900</v>
      </c>
      <c r="D87" s="279"/>
      <c r="E87" s="279"/>
      <c r="F87" s="302" t="s">
        <v>887</v>
      </c>
      <c r="G87" s="303"/>
      <c r="H87" s="279" t="s">
        <v>901</v>
      </c>
      <c r="I87" s="279" t="s">
        <v>883</v>
      </c>
      <c r="J87" s="279">
        <v>50</v>
      </c>
      <c r="K87" s="293"/>
    </row>
    <row r="88" s="1" customFormat="1" ht="15" customHeight="1">
      <c r="B88" s="304"/>
      <c r="C88" s="279" t="s">
        <v>902</v>
      </c>
      <c r="D88" s="279"/>
      <c r="E88" s="279"/>
      <c r="F88" s="302" t="s">
        <v>887</v>
      </c>
      <c r="G88" s="303"/>
      <c r="H88" s="279" t="s">
        <v>903</v>
      </c>
      <c r="I88" s="279" t="s">
        <v>883</v>
      </c>
      <c r="J88" s="279">
        <v>20</v>
      </c>
      <c r="K88" s="293"/>
    </row>
    <row r="89" s="1" customFormat="1" ht="15" customHeight="1">
      <c r="B89" s="304"/>
      <c r="C89" s="279" t="s">
        <v>904</v>
      </c>
      <c r="D89" s="279"/>
      <c r="E89" s="279"/>
      <c r="F89" s="302" t="s">
        <v>887</v>
      </c>
      <c r="G89" s="303"/>
      <c r="H89" s="279" t="s">
        <v>905</v>
      </c>
      <c r="I89" s="279" t="s">
        <v>883</v>
      </c>
      <c r="J89" s="279">
        <v>20</v>
      </c>
      <c r="K89" s="293"/>
    </row>
    <row r="90" s="1" customFormat="1" ht="15" customHeight="1">
      <c r="B90" s="304"/>
      <c r="C90" s="279" t="s">
        <v>906</v>
      </c>
      <c r="D90" s="279"/>
      <c r="E90" s="279"/>
      <c r="F90" s="302" t="s">
        <v>887</v>
      </c>
      <c r="G90" s="303"/>
      <c r="H90" s="279" t="s">
        <v>907</v>
      </c>
      <c r="I90" s="279" t="s">
        <v>883</v>
      </c>
      <c r="J90" s="279">
        <v>50</v>
      </c>
      <c r="K90" s="293"/>
    </row>
    <row r="91" s="1" customFormat="1" ht="15" customHeight="1">
      <c r="B91" s="304"/>
      <c r="C91" s="279" t="s">
        <v>908</v>
      </c>
      <c r="D91" s="279"/>
      <c r="E91" s="279"/>
      <c r="F91" s="302" t="s">
        <v>887</v>
      </c>
      <c r="G91" s="303"/>
      <c r="H91" s="279" t="s">
        <v>908</v>
      </c>
      <c r="I91" s="279" t="s">
        <v>883</v>
      </c>
      <c r="J91" s="279">
        <v>50</v>
      </c>
      <c r="K91" s="293"/>
    </row>
    <row r="92" s="1" customFormat="1" ht="15" customHeight="1">
      <c r="B92" s="304"/>
      <c r="C92" s="279" t="s">
        <v>909</v>
      </c>
      <c r="D92" s="279"/>
      <c r="E92" s="279"/>
      <c r="F92" s="302" t="s">
        <v>887</v>
      </c>
      <c r="G92" s="303"/>
      <c r="H92" s="279" t="s">
        <v>910</v>
      </c>
      <c r="I92" s="279" t="s">
        <v>883</v>
      </c>
      <c r="J92" s="279">
        <v>255</v>
      </c>
      <c r="K92" s="293"/>
    </row>
    <row r="93" s="1" customFormat="1" ht="15" customHeight="1">
      <c r="B93" s="304"/>
      <c r="C93" s="279" t="s">
        <v>911</v>
      </c>
      <c r="D93" s="279"/>
      <c r="E93" s="279"/>
      <c r="F93" s="302" t="s">
        <v>881</v>
      </c>
      <c r="G93" s="303"/>
      <c r="H93" s="279" t="s">
        <v>912</v>
      </c>
      <c r="I93" s="279" t="s">
        <v>913</v>
      </c>
      <c r="J93" s="279"/>
      <c r="K93" s="293"/>
    </row>
    <row r="94" s="1" customFormat="1" ht="15" customHeight="1">
      <c r="B94" s="304"/>
      <c r="C94" s="279" t="s">
        <v>914</v>
      </c>
      <c r="D94" s="279"/>
      <c r="E94" s="279"/>
      <c r="F94" s="302" t="s">
        <v>881</v>
      </c>
      <c r="G94" s="303"/>
      <c r="H94" s="279" t="s">
        <v>915</v>
      </c>
      <c r="I94" s="279" t="s">
        <v>916</v>
      </c>
      <c r="J94" s="279"/>
      <c r="K94" s="293"/>
    </row>
    <row r="95" s="1" customFormat="1" ht="15" customHeight="1">
      <c r="B95" s="304"/>
      <c r="C95" s="279" t="s">
        <v>917</v>
      </c>
      <c r="D95" s="279"/>
      <c r="E95" s="279"/>
      <c r="F95" s="302" t="s">
        <v>881</v>
      </c>
      <c r="G95" s="303"/>
      <c r="H95" s="279" t="s">
        <v>917</v>
      </c>
      <c r="I95" s="279" t="s">
        <v>916</v>
      </c>
      <c r="J95" s="279"/>
      <c r="K95" s="293"/>
    </row>
    <row r="96" s="1" customFormat="1" ht="15" customHeight="1">
      <c r="B96" s="304"/>
      <c r="C96" s="279" t="s">
        <v>39</v>
      </c>
      <c r="D96" s="279"/>
      <c r="E96" s="279"/>
      <c r="F96" s="302" t="s">
        <v>881</v>
      </c>
      <c r="G96" s="303"/>
      <c r="H96" s="279" t="s">
        <v>918</v>
      </c>
      <c r="I96" s="279" t="s">
        <v>916</v>
      </c>
      <c r="J96" s="279"/>
      <c r="K96" s="293"/>
    </row>
    <row r="97" s="1" customFormat="1" ht="15" customHeight="1">
      <c r="B97" s="304"/>
      <c r="C97" s="279" t="s">
        <v>49</v>
      </c>
      <c r="D97" s="279"/>
      <c r="E97" s="279"/>
      <c r="F97" s="302" t="s">
        <v>881</v>
      </c>
      <c r="G97" s="303"/>
      <c r="H97" s="279" t="s">
        <v>919</v>
      </c>
      <c r="I97" s="279" t="s">
        <v>916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920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875</v>
      </c>
      <c r="D103" s="294"/>
      <c r="E103" s="294"/>
      <c r="F103" s="294" t="s">
        <v>876</v>
      </c>
      <c r="G103" s="295"/>
      <c r="H103" s="294" t="s">
        <v>55</v>
      </c>
      <c r="I103" s="294" t="s">
        <v>58</v>
      </c>
      <c r="J103" s="294" t="s">
        <v>877</v>
      </c>
      <c r="K103" s="293"/>
    </row>
    <row r="104" s="1" customFormat="1" ht="17.25" customHeight="1">
      <c r="B104" s="291"/>
      <c r="C104" s="296" t="s">
        <v>878</v>
      </c>
      <c r="D104" s="296"/>
      <c r="E104" s="296"/>
      <c r="F104" s="297" t="s">
        <v>879</v>
      </c>
      <c r="G104" s="298"/>
      <c r="H104" s="296"/>
      <c r="I104" s="296"/>
      <c r="J104" s="296" t="s">
        <v>880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54</v>
      </c>
      <c r="D106" s="301"/>
      <c r="E106" s="301"/>
      <c r="F106" s="302" t="s">
        <v>881</v>
      </c>
      <c r="G106" s="279"/>
      <c r="H106" s="279" t="s">
        <v>921</v>
      </c>
      <c r="I106" s="279" t="s">
        <v>883</v>
      </c>
      <c r="J106" s="279">
        <v>20</v>
      </c>
      <c r="K106" s="293"/>
    </row>
    <row r="107" s="1" customFormat="1" ht="15" customHeight="1">
      <c r="B107" s="291"/>
      <c r="C107" s="279" t="s">
        <v>884</v>
      </c>
      <c r="D107" s="279"/>
      <c r="E107" s="279"/>
      <c r="F107" s="302" t="s">
        <v>881</v>
      </c>
      <c r="G107" s="279"/>
      <c r="H107" s="279" t="s">
        <v>921</v>
      </c>
      <c r="I107" s="279" t="s">
        <v>883</v>
      </c>
      <c r="J107" s="279">
        <v>120</v>
      </c>
      <c r="K107" s="293"/>
    </row>
    <row r="108" s="1" customFormat="1" ht="15" customHeight="1">
      <c r="B108" s="304"/>
      <c r="C108" s="279" t="s">
        <v>886</v>
      </c>
      <c r="D108" s="279"/>
      <c r="E108" s="279"/>
      <c r="F108" s="302" t="s">
        <v>887</v>
      </c>
      <c r="G108" s="279"/>
      <c r="H108" s="279" t="s">
        <v>921</v>
      </c>
      <c r="I108" s="279" t="s">
        <v>883</v>
      </c>
      <c r="J108" s="279">
        <v>50</v>
      </c>
      <c r="K108" s="293"/>
    </row>
    <row r="109" s="1" customFormat="1" ht="15" customHeight="1">
      <c r="B109" s="304"/>
      <c r="C109" s="279" t="s">
        <v>889</v>
      </c>
      <c r="D109" s="279"/>
      <c r="E109" s="279"/>
      <c r="F109" s="302" t="s">
        <v>881</v>
      </c>
      <c r="G109" s="279"/>
      <c r="H109" s="279" t="s">
        <v>921</v>
      </c>
      <c r="I109" s="279" t="s">
        <v>891</v>
      </c>
      <c r="J109" s="279"/>
      <c r="K109" s="293"/>
    </row>
    <row r="110" s="1" customFormat="1" ht="15" customHeight="1">
      <c r="B110" s="304"/>
      <c r="C110" s="279" t="s">
        <v>900</v>
      </c>
      <c r="D110" s="279"/>
      <c r="E110" s="279"/>
      <c r="F110" s="302" t="s">
        <v>887</v>
      </c>
      <c r="G110" s="279"/>
      <c r="H110" s="279" t="s">
        <v>921</v>
      </c>
      <c r="I110" s="279" t="s">
        <v>883</v>
      </c>
      <c r="J110" s="279">
        <v>50</v>
      </c>
      <c r="K110" s="293"/>
    </row>
    <row r="111" s="1" customFormat="1" ht="15" customHeight="1">
      <c r="B111" s="304"/>
      <c r="C111" s="279" t="s">
        <v>908</v>
      </c>
      <c r="D111" s="279"/>
      <c r="E111" s="279"/>
      <c r="F111" s="302" t="s">
        <v>887</v>
      </c>
      <c r="G111" s="279"/>
      <c r="H111" s="279" t="s">
        <v>921</v>
      </c>
      <c r="I111" s="279" t="s">
        <v>883</v>
      </c>
      <c r="J111" s="279">
        <v>50</v>
      </c>
      <c r="K111" s="293"/>
    </row>
    <row r="112" s="1" customFormat="1" ht="15" customHeight="1">
      <c r="B112" s="304"/>
      <c r="C112" s="279" t="s">
        <v>906</v>
      </c>
      <c r="D112" s="279"/>
      <c r="E112" s="279"/>
      <c r="F112" s="302" t="s">
        <v>887</v>
      </c>
      <c r="G112" s="279"/>
      <c r="H112" s="279" t="s">
        <v>921</v>
      </c>
      <c r="I112" s="279" t="s">
        <v>883</v>
      </c>
      <c r="J112" s="279">
        <v>50</v>
      </c>
      <c r="K112" s="293"/>
    </row>
    <row r="113" s="1" customFormat="1" ht="15" customHeight="1">
      <c r="B113" s="304"/>
      <c r="C113" s="279" t="s">
        <v>54</v>
      </c>
      <c r="D113" s="279"/>
      <c r="E113" s="279"/>
      <c r="F113" s="302" t="s">
        <v>881</v>
      </c>
      <c r="G113" s="279"/>
      <c r="H113" s="279" t="s">
        <v>922</v>
      </c>
      <c r="I113" s="279" t="s">
        <v>883</v>
      </c>
      <c r="J113" s="279">
        <v>20</v>
      </c>
      <c r="K113" s="293"/>
    </row>
    <row r="114" s="1" customFormat="1" ht="15" customHeight="1">
      <c r="B114" s="304"/>
      <c r="C114" s="279" t="s">
        <v>923</v>
      </c>
      <c r="D114" s="279"/>
      <c r="E114" s="279"/>
      <c r="F114" s="302" t="s">
        <v>881</v>
      </c>
      <c r="G114" s="279"/>
      <c r="H114" s="279" t="s">
        <v>924</v>
      </c>
      <c r="I114" s="279" t="s">
        <v>883</v>
      </c>
      <c r="J114" s="279">
        <v>120</v>
      </c>
      <c r="K114" s="293"/>
    </row>
    <row r="115" s="1" customFormat="1" ht="15" customHeight="1">
      <c r="B115" s="304"/>
      <c r="C115" s="279" t="s">
        <v>39</v>
      </c>
      <c r="D115" s="279"/>
      <c r="E115" s="279"/>
      <c r="F115" s="302" t="s">
        <v>881</v>
      </c>
      <c r="G115" s="279"/>
      <c r="H115" s="279" t="s">
        <v>925</v>
      </c>
      <c r="I115" s="279" t="s">
        <v>916</v>
      </c>
      <c r="J115" s="279"/>
      <c r="K115" s="293"/>
    </row>
    <row r="116" s="1" customFormat="1" ht="15" customHeight="1">
      <c r="B116" s="304"/>
      <c r="C116" s="279" t="s">
        <v>49</v>
      </c>
      <c r="D116" s="279"/>
      <c r="E116" s="279"/>
      <c r="F116" s="302" t="s">
        <v>881</v>
      </c>
      <c r="G116" s="279"/>
      <c r="H116" s="279" t="s">
        <v>926</v>
      </c>
      <c r="I116" s="279" t="s">
        <v>916</v>
      </c>
      <c r="J116" s="279"/>
      <c r="K116" s="293"/>
    </row>
    <row r="117" s="1" customFormat="1" ht="15" customHeight="1">
      <c r="B117" s="304"/>
      <c r="C117" s="279" t="s">
        <v>58</v>
      </c>
      <c r="D117" s="279"/>
      <c r="E117" s="279"/>
      <c r="F117" s="302" t="s">
        <v>881</v>
      </c>
      <c r="G117" s="279"/>
      <c r="H117" s="279" t="s">
        <v>927</v>
      </c>
      <c r="I117" s="279" t="s">
        <v>928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929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875</v>
      </c>
      <c r="D123" s="294"/>
      <c r="E123" s="294"/>
      <c r="F123" s="294" t="s">
        <v>876</v>
      </c>
      <c r="G123" s="295"/>
      <c r="H123" s="294" t="s">
        <v>55</v>
      </c>
      <c r="I123" s="294" t="s">
        <v>58</v>
      </c>
      <c r="J123" s="294" t="s">
        <v>877</v>
      </c>
      <c r="K123" s="323"/>
    </row>
    <row r="124" s="1" customFormat="1" ht="17.25" customHeight="1">
      <c r="B124" s="322"/>
      <c r="C124" s="296" t="s">
        <v>878</v>
      </c>
      <c r="D124" s="296"/>
      <c r="E124" s="296"/>
      <c r="F124" s="297" t="s">
        <v>879</v>
      </c>
      <c r="G124" s="298"/>
      <c r="H124" s="296"/>
      <c r="I124" s="296"/>
      <c r="J124" s="296" t="s">
        <v>880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884</v>
      </c>
      <c r="D126" s="301"/>
      <c r="E126" s="301"/>
      <c r="F126" s="302" t="s">
        <v>881</v>
      </c>
      <c r="G126" s="279"/>
      <c r="H126" s="279" t="s">
        <v>921</v>
      </c>
      <c r="I126" s="279" t="s">
        <v>883</v>
      </c>
      <c r="J126" s="279">
        <v>120</v>
      </c>
      <c r="K126" s="327"/>
    </row>
    <row r="127" s="1" customFormat="1" ht="15" customHeight="1">
      <c r="B127" s="324"/>
      <c r="C127" s="279" t="s">
        <v>930</v>
      </c>
      <c r="D127" s="279"/>
      <c r="E127" s="279"/>
      <c r="F127" s="302" t="s">
        <v>881</v>
      </c>
      <c r="G127" s="279"/>
      <c r="H127" s="279" t="s">
        <v>931</v>
      </c>
      <c r="I127" s="279" t="s">
        <v>883</v>
      </c>
      <c r="J127" s="279" t="s">
        <v>932</v>
      </c>
      <c r="K127" s="327"/>
    </row>
    <row r="128" s="1" customFormat="1" ht="15" customHeight="1">
      <c r="B128" s="324"/>
      <c r="C128" s="279" t="s">
        <v>829</v>
      </c>
      <c r="D128" s="279"/>
      <c r="E128" s="279"/>
      <c r="F128" s="302" t="s">
        <v>881</v>
      </c>
      <c r="G128" s="279"/>
      <c r="H128" s="279" t="s">
        <v>933</v>
      </c>
      <c r="I128" s="279" t="s">
        <v>883</v>
      </c>
      <c r="J128" s="279" t="s">
        <v>932</v>
      </c>
      <c r="K128" s="327"/>
    </row>
    <row r="129" s="1" customFormat="1" ht="15" customHeight="1">
      <c r="B129" s="324"/>
      <c r="C129" s="279" t="s">
        <v>892</v>
      </c>
      <c r="D129" s="279"/>
      <c r="E129" s="279"/>
      <c r="F129" s="302" t="s">
        <v>887</v>
      </c>
      <c r="G129" s="279"/>
      <c r="H129" s="279" t="s">
        <v>893</v>
      </c>
      <c r="I129" s="279" t="s">
        <v>883</v>
      </c>
      <c r="J129" s="279">
        <v>15</v>
      </c>
      <c r="K129" s="327"/>
    </row>
    <row r="130" s="1" customFormat="1" ht="15" customHeight="1">
      <c r="B130" s="324"/>
      <c r="C130" s="305" t="s">
        <v>894</v>
      </c>
      <c r="D130" s="305"/>
      <c r="E130" s="305"/>
      <c r="F130" s="306" t="s">
        <v>887</v>
      </c>
      <c r="G130" s="305"/>
      <c r="H130" s="305" t="s">
        <v>895</v>
      </c>
      <c r="I130" s="305" t="s">
        <v>883</v>
      </c>
      <c r="J130" s="305">
        <v>15</v>
      </c>
      <c r="K130" s="327"/>
    </row>
    <row r="131" s="1" customFormat="1" ht="15" customHeight="1">
      <c r="B131" s="324"/>
      <c r="C131" s="305" t="s">
        <v>896</v>
      </c>
      <c r="D131" s="305"/>
      <c r="E131" s="305"/>
      <c r="F131" s="306" t="s">
        <v>887</v>
      </c>
      <c r="G131" s="305"/>
      <c r="H131" s="305" t="s">
        <v>897</v>
      </c>
      <c r="I131" s="305" t="s">
        <v>883</v>
      </c>
      <c r="J131" s="305">
        <v>20</v>
      </c>
      <c r="K131" s="327"/>
    </row>
    <row r="132" s="1" customFormat="1" ht="15" customHeight="1">
      <c r="B132" s="324"/>
      <c r="C132" s="305" t="s">
        <v>898</v>
      </c>
      <c r="D132" s="305"/>
      <c r="E132" s="305"/>
      <c r="F132" s="306" t="s">
        <v>887</v>
      </c>
      <c r="G132" s="305"/>
      <c r="H132" s="305" t="s">
        <v>899</v>
      </c>
      <c r="I132" s="305" t="s">
        <v>883</v>
      </c>
      <c r="J132" s="305">
        <v>20</v>
      </c>
      <c r="K132" s="327"/>
    </row>
    <row r="133" s="1" customFormat="1" ht="15" customHeight="1">
      <c r="B133" s="324"/>
      <c r="C133" s="279" t="s">
        <v>886</v>
      </c>
      <c r="D133" s="279"/>
      <c r="E133" s="279"/>
      <c r="F133" s="302" t="s">
        <v>887</v>
      </c>
      <c r="G133" s="279"/>
      <c r="H133" s="279" t="s">
        <v>921</v>
      </c>
      <c r="I133" s="279" t="s">
        <v>883</v>
      </c>
      <c r="J133" s="279">
        <v>50</v>
      </c>
      <c r="K133" s="327"/>
    </row>
    <row r="134" s="1" customFormat="1" ht="15" customHeight="1">
      <c r="B134" s="324"/>
      <c r="C134" s="279" t="s">
        <v>900</v>
      </c>
      <c r="D134" s="279"/>
      <c r="E134" s="279"/>
      <c r="F134" s="302" t="s">
        <v>887</v>
      </c>
      <c r="G134" s="279"/>
      <c r="H134" s="279" t="s">
        <v>921</v>
      </c>
      <c r="I134" s="279" t="s">
        <v>883</v>
      </c>
      <c r="J134" s="279">
        <v>50</v>
      </c>
      <c r="K134" s="327"/>
    </row>
    <row r="135" s="1" customFormat="1" ht="15" customHeight="1">
      <c r="B135" s="324"/>
      <c r="C135" s="279" t="s">
        <v>906</v>
      </c>
      <c r="D135" s="279"/>
      <c r="E135" s="279"/>
      <c r="F135" s="302" t="s">
        <v>887</v>
      </c>
      <c r="G135" s="279"/>
      <c r="H135" s="279" t="s">
        <v>921</v>
      </c>
      <c r="I135" s="279" t="s">
        <v>883</v>
      </c>
      <c r="J135" s="279">
        <v>50</v>
      </c>
      <c r="K135" s="327"/>
    </row>
    <row r="136" s="1" customFormat="1" ht="15" customHeight="1">
      <c r="B136" s="324"/>
      <c r="C136" s="279" t="s">
        <v>908</v>
      </c>
      <c r="D136" s="279"/>
      <c r="E136" s="279"/>
      <c r="F136" s="302" t="s">
        <v>887</v>
      </c>
      <c r="G136" s="279"/>
      <c r="H136" s="279" t="s">
        <v>921</v>
      </c>
      <c r="I136" s="279" t="s">
        <v>883</v>
      </c>
      <c r="J136" s="279">
        <v>50</v>
      </c>
      <c r="K136" s="327"/>
    </row>
    <row r="137" s="1" customFormat="1" ht="15" customHeight="1">
      <c r="B137" s="324"/>
      <c r="C137" s="279" t="s">
        <v>909</v>
      </c>
      <c r="D137" s="279"/>
      <c r="E137" s="279"/>
      <c r="F137" s="302" t="s">
        <v>887</v>
      </c>
      <c r="G137" s="279"/>
      <c r="H137" s="279" t="s">
        <v>934</v>
      </c>
      <c r="I137" s="279" t="s">
        <v>883</v>
      </c>
      <c r="J137" s="279">
        <v>255</v>
      </c>
      <c r="K137" s="327"/>
    </row>
    <row r="138" s="1" customFormat="1" ht="15" customHeight="1">
      <c r="B138" s="324"/>
      <c r="C138" s="279" t="s">
        <v>911</v>
      </c>
      <c r="D138" s="279"/>
      <c r="E138" s="279"/>
      <c r="F138" s="302" t="s">
        <v>881</v>
      </c>
      <c r="G138" s="279"/>
      <c r="H138" s="279" t="s">
        <v>935</v>
      </c>
      <c r="I138" s="279" t="s">
        <v>913</v>
      </c>
      <c r="J138" s="279"/>
      <c r="K138" s="327"/>
    </row>
    <row r="139" s="1" customFormat="1" ht="15" customHeight="1">
      <c r="B139" s="324"/>
      <c r="C139" s="279" t="s">
        <v>914</v>
      </c>
      <c r="D139" s="279"/>
      <c r="E139" s="279"/>
      <c r="F139" s="302" t="s">
        <v>881</v>
      </c>
      <c r="G139" s="279"/>
      <c r="H139" s="279" t="s">
        <v>936</v>
      </c>
      <c r="I139" s="279" t="s">
        <v>916</v>
      </c>
      <c r="J139" s="279"/>
      <c r="K139" s="327"/>
    </row>
    <row r="140" s="1" customFormat="1" ht="15" customHeight="1">
      <c r="B140" s="324"/>
      <c r="C140" s="279" t="s">
        <v>917</v>
      </c>
      <c r="D140" s="279"/>
      <c r="E140" s="279"/>
      <c r="F140" s="302" t="s">
        <v>881</v>
      </c>
      <c r="G140" s="279"/>
      <c r="H140" s="279" t="s">
        <v>917</v>
      </c>
      <c r="I140" s="279" t="s">
        <v>916</v>
      </c>
      <c r="J140" s="279"/>
      <c r="K140" s="327"/>
    </row>
    <row r="141" s="1" customFormat="1" ht="15" customHeight="1">
      <c r="B141" s="324"/>
      <c r="C141" s="279" t="s">
        <v>39</v>
      </c>
      <c r="D141" s="279"/>
      <c r="E141" s="279"/>
      <c r="F141" s="302" t="s">
        <v>881</v>
      </c>
      <c r="G141" s="279"/>
      <c r="H141" s="279" t="s">
        <v>937</v>
      </c>
      <c r="I141" s="279" t="s">
        <v>916</v>
      </c>
      <c r="J141" s="279"/>
      <c r="K141" s="327"/>
    </row>
    <row r="142" s="1" customFormat="1" ht="15" customHeight="1">
      <c r="B142" s="324"/>
      <c r="C142" s="279" t="s">
        <v>938</v>
      </c>
      <c r="D142" s="279"/>
      <c r="E142" s="279"/>
      <c r="F142" s="302" t="s">
        <v>881</v>
      </c>
      <c r="G142" s="279"/>
      <c r="H142" s="279" t="s">
        <v>939</v>
      </c>
      <c r="I142" s="279" t="s">
        <v>916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940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875</v>
      </c>
      <c r="D148" s="294"/>
      <c r="E148" s="294"/>
      <c r="F148" s="294" t="s">
        <v>876</v>
      </c>
      <c r="G148" s="295"/>
      <c r="H148" s="294" t="s">
        <v>55</v>
      </c>
      <c r="I148" s="294" t="s">
        <v>58</v>
      </c>
      <c r="J148" s="294" t="s">
        <v>877</v>
      </c>
      <c r="K148" s="293"/>
    </row>
    <row r="149" s="1" customFormat="1" ht="17.25" customHeight="1">
      <c r="B149" s="291"/>
      <c r="C149" s="296" t="s">
        <v>878</v>
      </c>
      <c r="D149" s="296"/>
      <c r="E149" s="296"/>
      <c r="F149" s="297" t="s">
        <v>879</v>
      </c>
      <c r="G149" s="298"/>
      <c r="H149" s="296"/>
      <c r="I149" s="296"/>
      <c r="J149" s="296" t="s">
        <v>880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884</v>
      </c>
      <c r="D151" s="279"/>
      <c r="E151" s="279"/>
      <c r="F151" s="332" t="s">
        <v>881</v>
      </c>
      <c r="G151" s="279"/>
      <c r="H151" s="331" t="s">
        <v>921</v>
      </c>
      <c r="I151" s="331" t="s">
        <v>883</v>
      </c>
      <c r="J151" s="331">
        <v>120</v>
      </c>
      <c r="K151" s="327"/>
    </row>
    <row r="152" s="1" customFormat="1" ht="15" customHeight="1">
      <c r="B152" s="304"/>
      <c r="C152" s="331" t="s">
        <v>930</v>
      </c>
      <c r="D152" s="279"/>
      <c r="E152" s="279"/>
      <c r="F152" s="332" t="s">
        <v>881</v>
      </c>
      <c r="G152" s="279"/>
      <c r="H152" s="331" t="s">
        <v>941</v>
      </c>
      <c r="I152" s="331" t="s">
        <v>883</v>
      </c>
      <c r="J152" s="331" t="s">
        <v>932</v>
      </c>
      <c r="K152" s="327"/>
    </row>
    <row r="153" s="1" customFormat="1" ht="15" customHeight="1">
      <c r="B153" s="304"/>
      <c r="C153" s="331" t="s">
        <v>829</v>
      </c>
      <c r="D153" s="279"/>
      <c r="E153" s="279"/>
      <c r="F153" s="332" t="s">
        <v>881</v>
      </c>
      <c r="G153" s="279"/>
      <c r="H153" s="331" t="s">
        <v>942</v>
      </c>
      <c r="I153" s="331" t="s">
        <v>883</v>
      </c>
      <c r="J153" s="331" t="s">
        <v>932</v>
      </c>
      <c r="K153" s="327"/>
    </row>
    <row r="154" s="1" customFormat="1" ht="15" customHeight="1">
      <c r="B154" s="304"/>
      <c r="C154" s="331" t="s">
        <v>886</v>
      </c>
      <c r="D154" s="279"/>
      <c r="E154" s="279"/>
      <c r="F154" s="332" t="s">
        <v>887</v>
      </c>
      <c r="G154" s="279"/>
      <c r="H154" s="331" t="s">
        <v>921</v>
      </c>
      <c r="I154" s="331" t="s">
        <v>883</v>
      </c>
      <c r="J154" s="331">
        <v>50</v>
      </c>
      <c r="K154" s="327"/>
    </row>
    <row r="155" s="1" customFormat="1" ht="15" customHeight="1">
      <c r="B155" s="304"/>
      <c r="C155" s="331" t="s">
        <v>889</v>
      </c>
      <c r="D155" s="279"/>
      <c r="E155" s="279"/>
      <c r="F155" s="332" t="s">
        <v>881</v>
      </c>
      <c r="G155" s="279"/>
      <c r="H155" s="331" t="s">
        <v>921</v>
      </c>
      <c r="I155" s="331" t="s">
        <v>891</v>
      </c>
      <c r="J155" s="331"/>
      <c r="K155" s="327"/>
    </row>
    <row r="156" s="1" customFormat="1" ht="15" customHeight="1">
      <c r="B156" s="304"/>
      <c r="C156" s="331" t="s">
        <v>900</v>
      </c>
      <c r="D156" s="279"/>
      <c r="E156" s="279"/>
      <c r="F156" s="332" t="s">
        <v>887</v>
      </c>
      <c r="G156" s="279"/>
      <c r="H156" s="331" t="s">
        <v>921</v>
      </c>
      <c r="I156" s="331" t="s">
        <v>883</v>
      </c>
      <c r="J156" s="331">
        <v>50</v>
      </c>
      <c r="K156" s="327"/>
    </row>
    <row r="157" s="1" customFormat="1" ht="15" customHeight="1">
      <c r="B157" s="304"/>
      <c r="C157" s="331" t="s">
        <v>908</v>
      </c>
      <c r="D157" s="279"/>
      <c r="E157" s="279"/>
      <c r="F157" s="332" t="s">
        <v>887</v>
      </c>
      <c r="G157" s="279"/>
      <c r="H157" s="331" t="s">
        <v>921</v>
      </c>
      <c r="I157" s="331" t="s">
        <v>883</v>
      </c>
      <c r="J157" s="331">
        <v>50</v>
      </c>
      <c r="K157" s="327"/>
    </row>
    <row r="158" s="1" customFormat="1" ht="15" customHeight="1">
      <c r="B158" s="304"/>
      <c r="C158" s="331" t="s">
        <v>906</v>
      </c>
      <c r="D158" s="279"/>
      <c r="E158" s="279"/>
      <c r="F158" s="332" t="s">
        <v>887</v>
      </c>
      <c r="G158" s="279"/>
      <c r="H158" s="331" t="s">
        <v>921</v>
      </c>
      <c r="I158" s="331" t="s">
        <v>883</v>
      </c>
      <c r="J158" s="331">
        <v>50</v>
      </c>
      <c r="K158" s="327"/>
    </row>
    <row r="159" s="1" customFormat="1" ht="15" customHeight="1">
      <c r="B159" s="304"/>
      <c r="C159" s="331" t="s">
        <v>97</v>
      </c>
      <c r="D159" s="279"/>
      <c r="E159" s="279"/>
      <c r="F159" s="332" t="s">
        <v>881</v>
      </c>
      <c r="G159" s="279"/>
      <c r="H159" s="331" t="s">
        <v>943</v>
      </c>
      <c r="I159" s="331" t="s">
        <v>883</v>
      </c>
      <c r="J159" s="331" t="s">
        <v>944</v>
      </c>
      <c r="K159" s="327"/>
    </row>
    <row r="160" s="1" customFormat="1" ht="15" customHeight="1">
      <c r="B160" s="304"/>
      <c r="C160" s="331" t="s">
        <v>945</v>
      </c>
      <c r="D160" s="279"/>
      <c r="E160" s="279"/>
      <c r="F160" s="332" t="s">
        <v>881</v>
      </c>
      <c r="G160" s="279"/>
      <c r="H160" s="331" t="s">
        <v>946</v>
      </c>
      <c r="I160" s="331" t="s">
        <v>916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947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875</v>
      </c>
      <c r="D166" s="294"/>
      <c r="E166" s="294"/>
      <c r="F166" s="294" t="s">
        <v>876</v>
      </c>
      <c r="G166" s="336"/>
      <c r="H166" s="337" t="s">
        <v>55</v>
      </c>
      <c r="I166" s="337" t="s">
        <v>58</v>
      </c>
      <c r="J166" s="294" t="s">
        <v>877</v>
      </c>
      <c r="K166" s="271"/>
    </row>
    <row r="167" s="1" customFormat="1" ht="17.25" customHeight="1">
      <c r="B167" s="272"/>
      <c r="C167" s="296" t="s">
        <v>878</v>
      </c>
      <c r="D167" s="296"/>
      <c r="E167" s="296"/>
      <c r="F167" s="297" t="s">
        <v>879</v>
      </c>
      <c r="G167" s="338"/>
      <c r="H167" s="339"/>
      <c r="I167" s="339"/>
      <c r="J167" s="296" t="s">
        <v>880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884</v>
      </c>
      <c r="D169" s="279"/>
      <c r="E169" s="279"/>
      <c r="F169" s="302" t="s">
        <v>881</v>
      </c>
      <c r="G169" s="279"/>
      <c r="H169" s="279" t="s">
        <v>921</v>
      </c>
      <c r="I169" s="279" t="s">
        <v>883</v>
      </c>
      <c r="J169" s="279">
        <v>120</v>
      </c>
      <c r="K169" s="327"/>
    </row>
    <row r="170" s="1" customFormat="1" ht="15" customHeight="1">
      <c r="B170" s="304"/>
      <c r="C170" s="279" t="s">
        <v>930</v>
      </c>
      <c r="D170" s="279"/>
      <c r="E170" s="279"/>
      <c r="F170" s="302" t="s">
        <v>881</v>
      </c>
      <c r="G170" s="279"/>
      <c r="H170" s="279" t="s">
        <v>931</v>
      </c>
      <c r="I170" s="279" t="s">
        <v>883</v>
      </c>
      <c r="J170" s="279" t="s">
        <v>932</v>
      </c>
      <c r="K170" s="327"/>
    </row>
    <row r="171" s="1" customFormat="1" ht="15" customHeight="1">
      <c r="B171" s="304"/>
      <c r="C171" s="279" t="s">
        <v>829</v>
      </c>
      <c r="D171" s="279"/>
      <c r="E171" s="279"/>
      <c r="F171" s="302" t="s">
        <v>881</v>
      </c>
      <c r="G171" s="279"/>
      <c r="H171" s="279" t="s">
        <v>948</v>
      </c>
      <c r="I171" s="279" t="s">
        <v>883</v>
      </c>
      <c r="J171" s="279" t="s">
        <v>932</v>
      </c>
      <c r="K171" s="327"/>
    </row>
    <row r="172" s="1" customFormat="1" ht="15" customHeight="1">
      <c r="B172" s="304"/>
      <c r="C172" s="279" t="s">
        <v>886</v>
      </c>
      <c r="D172" s="279"/>
      <c r="E172" s="279"/>
      <c r="F172" s="302" t="s">
        <v>887</v>
      </c>
      <c r="G172" s="279"/>
      <c r="H172" s="279" t="s">
        <v>948</v>
      </c>
      <c r="I172" s="279" t="s">
        <v>883</v>
      </c>
      <c r="J172" s="279">
        <v>50</v>
      </c>
      <c r="K172" s="327"/>
    </row>
    <row r="173" s="1" customFormat="1" ht="15" customHeight="1">
      <c r="B173" s="304"/>
      <c r="C173" s="279" t="s">
        <v>889</v>
      </c>
      <c r="D173" s="279"/>
      <c r="E173" s="279"/>
      <c r="F173" s="302" t="s">
        <v>881</v>
      </c>
      <c r="G173" s="279"/>
      <c r="H173" s="279" t="s">
        <v>948</v>
      </c>
      <c r="I173" s="279" t="s">
        <v>891</v>
      </c>
      <c r="J173" s="279"/>
      <c r="K173" s="327"/>
    </row>
    <row r="174" s="1" customFormat="1" ht="15" customHeight="1">
      <c r="B174" s="304"/>
      <c r="C174" s="279" t="s">
        <v>900</v>
      </c>
      <c r="D174" s="279"/>
      <c r="E174" s="279"/>
      <c r="F174" s="302" t="s">
        <v>887</v>
      </c>
      <c r="G174" s="279"/>
      <c r="H174" s="279" t="s">
        <v>948</v>
      </c>
      <c r="I174" s="279" t="s">
        <v>883</v>
      </c>
      <c r="J174" s="279">
        <v>50</v>
      </c>
      <c r="K174" s="327"/>
    </row>
    <row r="175" s="1" customFormat="1" ht="15" customHeight="1">
      <c r="B175" s="304"/>
      <c r="C175" s="279" t="s">
        <v>908</v>
      </c>
      <c r="D175" s="279"/>
      <c r="E175" s="279"/>
      <c r="F175" s="302" t="s">
        <v>887</v>
      </c>
      <c r="G175" s="279"/>
      <c r="H175" s="279" t="s">
        <v>948</v>
      </c>
      <c r="I175" s="279" t="s">
        <v>883</v>
      </c>
      <c r="J175" s="279">
        <v>50</v>
      </c>
      <c r="K175" s="327"/>
    </row>
    <row r="176" s="1" customFormat="1" ht="15" customHeight="1">
      <c r="B176" s="304"/>
      <c r="C176" s="279" t="s">
        <v>906</v>
      </c>
      <c r="D176" s="279"/>
      <c r="E176" s="279"/>
      <c r="F176" s="302" t="s">
        <v>887</v>
      </c>
      <c r="G176" s="279"/>
      <c r="H176" s="279" t="s">
        <v>948</v>
      </c>
      <c r="I176" s="279" t="s">
        <v>883</v>
      </c>
      <c r="J176" s="279">
        <v>50</v>
      </c>
      <c r="K176" s="327"/>
    </row>
    <row r="177" s="1" customFormat="1" ht="15" customHeight="1">
      <c r="B177" s="304"/>
      <c r="C177" s="279" t="s">
        <v>110</v>
      </c>
      <c r="D177" s="279"/>
      <c r="E177" s="279"/>
      <c r="F177" s="302" t="s">
        <v>881</v>
      </c>
      <c r="G177" s="279"/>
      <c r="H177" s="279" t="s">
        <v>949</v>
      </c>
      <c r="I177" s="279" t="s">
        <v>950</v>
      </c>
      <c r="J177" s="279"/>
      <c r="K177" s="327"/>
    </row>
    <row r="178" s="1" customFormat="1" ht="15" customHeight="1">
      <c r="B178" s="304"/>
      <c r="C178" s="279" t="s">
        <v>58</v>
      </c>
      <c r="D178" s="279"/>
      <c r="E178" s="279"/>
      <c r="F178" s="302" t="s">
        <v>881</v>
      </c>
      <c r="G178" s="279"/>
      <c r="H178" s="279" t="s">
        <v>951</v>
      </c>
      <c r="I178" s="279" t="s">
        <v>952</v>
      </c>
      <c r="J178" s="279">
        <v>1</v>
      </c>
      <c r="K178" s="327"/>
    </row>
    <row r="179" s="1" customFormat="1" ht="15" customHeight="1">
      <c r="B179" s="304"/>
      <c r="C179" s="279" t="s">
        <v>54</v>
      </c>
      <c r="D179" s="279"/>
      <c r="E179" s="279"/>
      <c r="F179" s="302" t="s">
        <v>881</v>
      </c>
      <c r="G179" s="279"/>
      <c r="H179" s="279" t="s">
        <v>953</v>
      </c>
      <c r="I179" s="279" t="s">
        <v>883</v>
      </c>
      <c r="J179" s="279">
        <v>20</v>
      </c>
      <c r="K179" s="327"/>
    </row>
    <row r="180" s="1" customFormat="1" ht="15" customHeight="1">
      <c r="B180" s="304"/>
      <c r="C180" s="279" t="s">
        <v>55</v>
      </c>
      <c r="D180" s="279"/>
      <c r="E180" s="279"/>
      <c r="F180" s="302" t="s">
        <v>881</v>
      </c>
      <c r="G180" s="279"/>
      <c r="H180" s="279" t="s">
        <v>954</v>
      </c>
      <c r="I180" s="279" t="s">
        <v>883</v>
      </c>
      <c r="J180" s="279">
        <v>255</v>
      </c>
      <c r="K180" s="327"/>
    </row>
    <row r="181" s="1" customFormat="1" ht="15" customHeight="1">
      <c r="B181" s="304"/>
      <c r="C181" s="279" t="s">
        <v>111</v>
      </c>
      <c r="D181" s="279"/>
      <c r="E181" s="279"/>
      <c r="F181" s="302" t="s">
        <v>881</v>
      </c>
      <c r="G181" s="279"/>
      <c r="H181" s="279" t="s">
        <v>845</v>
      </c>
      <c r="I181" s="279" t="s">
        <v>883</v>
      </c>
      <c r="J181" s="279">
        <v>10</v>
      </c>
      <c r="K181" s="327"/>
    </row>
    <row r="182" s="1" customFormat="1" ht="15" customHeight="1">
      <c r="B182" s="304"/>
      <c r="C182" s="279" t="s">
        <v>112</v>
      </c>
      <c r="D182" s="279"/>
      <c r="E182" s="279"/>
      <c r="F182" s="302" t="s">
        <v>881</v>
      </c>
      <c r="G182" s="279"/>
      <c r="H182" s="279" t="s">
        <v>955</v>
      </c>
      <c r="I182" s="279" t="s">
        <v>916</v>
      </c>
      <c r="J182" s="279"/>
      <c r="K182" s="327"/>
    </row>
    <row r="183" s="1" customFormat="1" ht="15" customHeight="1">
      <c r="B183" s="304"/>
      <c r="C183" s="279" t="s">
        <v>956</v>
      </c>
      <c r="D183" s="279"/>
      <c r="E183" s="279"/>
      <c r="F183" s="302" t="s">
        <v>881</v>
      </c>
      <c r="G183" s="279"/>
      <c r="H183" s="279" t="s">
        <v>957</v>
      </c>
      <c r="I183" s="279" t="s">
        <v>916</v>
      </c>
      <c r="J183" s="279"/>
      <c r="K183" s="327"/>
    </row>
    <row r="184" s="1" customFormat="1" ht="15" customHeight="1">
      <c r="B184" s="304"/>
      <c r="C184" s="279" t="s">
        <v>945</v>
      </c>
      <c r="D184" s="279"/>
      <c r="E184" s="279"/>
      <c r="F184" s="302" t="s">
        <v>881</v>
      </c>
      <c r="G184" s="279"/>
      <c r="H184" s="279" t="s">
        <v>958</v>
      </c>
      <c r="I184" s="279" t="s">
        <v>916</v>
      </c>
      <c r="J184" s="279"/>
      <c r="K184" s="327"/>
    </row>
    <row r="185" s="1" customFormat="1" ht="15" customHeight="1">
      <c r="B185" s="304"/>
      <c r="C185" s="279" t="s">
        <v>114</v>
      </c>
      <c r="D185" s="279"/>
      <c r="E185" s="279"/>
      <c r="F185" s="302" t="s">
        <v>887</v>
      </c>
      <c r="G185" s="279"/>
      <c r="H185" s="279" t="s">
        <v>959</v>
      </c>
      <c r="I185" s="279" t="s">
        <v>883</v>
      </c>
      <c r="J185" s="279">
        <v>50</v>
      </c>
      <c r="K185" s="327"/>
    </row>
    <row r="186" s="1" customFormat="1" ht="15" customHeight="1">
      <c r="B186" s="304"/>
      <c r="C186" s="279" t="s">
        <v>960</v>
      </c>
      <c r="D186" s="279"/>
      <c r="E186" s="279"/>
      <c r="F186" s="302" t="s">
        <v>887</v>
      </c>
      <c r="G186" s="279"/>
      <c r="H186" s="279" t="s">
        <v>961</v>
      </c>
      <c r="I186" s="279" t="s">
        <v>962</v>
      </c>
      <c r="J186" s="279"/>
      <c r="K186" s="327"/>
    </row>
    <row r="187" s="1" customFormat="1" ht="15" customHeight="1">
      <c r="B187" s="304"/>
      <c r="C187" s="279" t="s">
        <v>963</v>
      </c>
      <c r="D187" s="279"/>
      <c r="E187" s="279"/>
      <c r="F187" s="302" t="s">
        <v>887</v>
      </c>
      <c r="G187" s="279"/>
      <c r="H187" s="279" t="s">
        <v>964</v>
      </c>
      <c r="I187" s="279" t="s">
        <v>962</v>
      </c>
      <c r="J187" s="279"/>
      <c r="K187" s="327"/>
    </row>
    <row r="188" s="1" customFormat="1" ht="15" customHeight="1">
      <c r="B188" s="304"/>
      <c r="C188" s="279" t="s">
        <v>965</v>
      </c>
      <c r="D188" s="279"/>
      <c r="E188" s="279"/>
      <c r="F188" s="302" t="s">
        <v>887</v>
      </c>
      <c r="G188" s="279"/>
      <c r="H188" s="279" t="s">
        <v>966</v>
      </c>
      <c r="I188" s="279" t="s">
        <v>962</v>
      </c>
      <c r="J188" s="279"/>
      <c r="K188" s="327"/>
    </row>
    <row r="189" s="1" customFormat="1" ht="15" customHeight="1">
      <c r="B189" s="304"/>
      <c r="C189" s="340" t="s">
        <v>967</v>
      </c>
      <c r="D189" s="279"/>
      <c r="E189" s="279"/>
      <c r="F189" s="302" t="s">
        <v>887</v>
      </c>
      <c r="G189" s="279"/>
      <c r="H189" s="279" t="s">
        <v>968</v>
      </c>
      <c r="I189" s="279" t="s">
        <v>969</v>
      </c>
      <c r="J189" s="341" t="s">
        <v>970</v>
      </c>
      <c r="K189" s="327"/>
    </row>
    <row r="190" s="16" customFormat="1" ht="15" customHeight="1">
      <c r="B190" s="342"/>
      <c r="C190" s="343" t="s">
        <v>971</v>
      </c>
      <c r="D190" s="344"/>
      <c r="E190" s="344"/>
      <c r="F190" s="345" t="s">
        <v>887</v>
      </c>
      <c r="G190" s="344"/>
      <c r="H190" s="344" t="s">
        <v>972</v>
      </c>
      <c r="I190" s="344" t="s">
        <v>969</v>
      </c>
      <c r="J190" s="346" t="s">
        <v>970</v>
      </c>
      <c r="K190" s="347"/>
    </row>
    <row r="191" s="1" customFormat="1" ht="15" customHeight="1">
      <c r="B191" s="304"/>
      <c r="C191" s="340" t="s">
        <v>43</v>
      </c>
      <c r="D191" s="279"/>
      <c r="E191" s="279"/>
      <c r="F191" s="302" t="s">
        <v>881</v>
      </c>
      <c r="G191" s="279"/>
      <c r="H191" s="276" t="s">
        <v>973</v>
      </c>
      <c r="I191" s="279" t="s">
        <v>974</v>
      </c>
      <c r="J191" s="279"/>
      <c r="K191" s="327"/>
    </row>
    <row r="192" s="1" customFormat="1" ht="15" customHeight="1">
      <c r="B192" s="304"/>
      <c r="C192" s="340" t="s">
        <v>975</v>
      </c>
      <c r="D192" s="279"/>
      <c r="E192" s="279"/>
      <c r="F192" s="302" t="s">
        <v>881</v>
      </c>
      <c r="G192" s="279"/>
      <c r="H192" s="279" t="s">
        <v>976</v>
      </c>
      <c r="I192" s="279" t="s">
        <v>916</v>
      </c>
      <c r="J192" s="279"/>
      <c r="K192" s="327"/>
    </row>
    <row r="193" s="1" customFormat="1" ht="15" customHeight="1">
      <c r="B193" s="304"/>
      <c r="C193" s="340" t="s">
        <v>977</v>
      </c>
      <c r="D193" s="279"/>
      <c r="E193" s="279"/>
      <c r="F193" s="302" t="s">
        <v>881</v>
      </c>
      <c r="G193" s="279"/>
      <c r="H193" s="279" t="s">
        <v>978</v>
      </c>
      <c r="I193" s="279" t="s">
        <v>916</v>
      </c>
      <c r="J193" s="279"/>
      <c r="K193" s="327"/>
    </row>
    <row r="194" s="1" customFormat="1" ht="15" customHeight="1">
      <c r="B194" s="304"/>
      <c r="C194" s="340" t="s">
        <v>979</v>
      </c>
      <c r="D194" s="279"/>
      <c r="E194" s="279"/>
      <c r="F194" s="302" t="s">
        <v>887</v>
      </c>
      <c r="G194" s="279"/>
      <c r="H194" s="279" t="s">
        <v>980</v>
      </c>
      <c r="I194" s="279" t="s">
        <v>916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981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982</v>
      </c>
      <c r="D201" s="349"/>
      <c r="E201" s="349"/>
      <c r="F201" s="349" t="s">
        <v>983</v>
      </c>
      <c r="G201" s="350"/>
      <c r="H201" s="349" t="s">
        <v>984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974</v>
      </c>
      <c r="D203" s="279"/>
      <c r="E203" s="279"/>
      <c r="F203" s="302" t="s">
        <v>44</v>
      </c>
      <c r="G203" s="279"/>
      <c r="H203" s="279" t="s">
        <v>985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45</v>
      </c>
      <c r="G204" s="279"/>
      <c r="H204" s="279" t="s">
        <v>986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48</v>
      </c>
      <c r="G205" s="279"/>
      <c r="H205" s="279" t="s">
        <v>987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46</v>
      </c>
      <c r="G206" s="279"/>
      <c r="H206" s="279" t="s">
        <v>988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47</v>
      </c>
      <c r="G207" s="279"/>
      <c r="H207" s="279" t="s">
        <v>989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928</v>
      </c>
      <c r="D209" s="279"/>
      <c r="E209" s="279"/>
      <c r="F209" s="302" t="s">
        <v>80</v>
      </c>
      <c r="G209" s="279"/>
      <c r="H209" s="279" t="s">
        <v>990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823</v>
      </c>
      <c r="G210" s="279"/>
      <c r="H210" s="279" t="s">
        <v>824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821</v>
      </c>
      <c r="G211" s="279"/>
      <c r="H211" s="279" t="s">
        <v>991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825</v>
      </c>
      <c r="G212" s="340"/>
      <c r="H212" s="331" t="s">
        <v>826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827</v>
      </c>
      <c r="G213" s="340"/>
      <c r="H213" s="331" t="s">
        <v>88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952</v>
      </c>
      <c r="D215" s="279"/>
      <c r="E215" s="279"/>
      <c r="F215" s="302">
        <v>1</v>
      </c>
      <c r="G215" s="340"/>
      <c r="H215" s="331" t="s">
        <v>992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993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994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995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Habelová Markéta</dc:creator>
  <cp:lastModifiedBy>Habelová Markéta</cp:lastModifiedBy>
  <dcterms:created xsi:type="dcterms:W3CDTF">2025-06-10T17:23:29Z</dcterms:created>
  <dcterms:modified xsi:type="dcterms:W3CDTF">2025-06-10T17:23:33Z</dcterms:modified>
</cp:coreProperties>
</file>